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7"/>
  <workbookPr showInkAnnotation="0" codeName="ThisWorkbook" autoCompressPictures="0"/>
  <mc:AlternateContent xmlns:mc="http://schemas.openxmlformats.org/markup-compatibility/2006">
    <mc:Choice Requires="x15">
      <x15ac:absPath xmlns:x15ac="http://schemas.microsoft.com/office/spreadsheetml/2010/11/ac" url="C:\Users\hawib\Desktop\APP 2022 Submission\"/>
    </mc:Choice>
  </mc:AlternateContent>
  <xr:revisionPtr revIDLastSave="0" documentId="8_{1227877D-1968-4A74-9A05-644AF03D5E90}" xr6:coauthVersionLast="36" xr6:coauthVersionMax="36" xr10:uidLastSave="{00000000-0000-0000-0000-000000000000}"/>
  <bookViews>
    <workbookView xWindow="0" yWindow="0" windowWidth="25095" windowHeight="11835" tabRatio="500" xr2:uid="{00000000-000D-0000-FFFF-FFFF00000000}"/>
  </bookViews>
  <sheets>
    <sheet name="Consultancy" sheetId="4" r:id="rId1"/>
    <sheet name="Non Consultancy" sheetId="5" r:id="rId2"/>
    <sheet name="Goods" sheetId="6" r:id="rId3"/>
    <sheet name="Works" sheetId="7" r:id="rId4"/>
    <sheet name="OVER ALL SUMMARY" sheetId="8" r:id="rId5"/>
    <sheet name="Sourcing Methods Mapping" sheetId="2" r:id="rId6"/>
  </sheets>
  <externalReferences>
    <externalReference r:id="rId7"/>
    <externalReference r:id="rId8"/>
    <externalReference r:id="rId9"/>
  </externalReferences>
  <definedNames>
    <definedName name="_xlnm._FilterDatabase" localSheetId="0" hidden="1">Consultancy!$A$1:$U$233</definedName>
    <definedName name="_xlnm._FilterDatabase" localSheetId="2" hidden="1">Goods!$A$1:$U$119</definedName>
    <definedName name="_xlnm._FilterDatabase" localSheetId="1" hidden="1">'Non Consultancy'!$A$1:$U$82</definedName>
    <definedName name="_xlnm._FilterDatabase" localSheetId="4" hidden="1">'OVER ALL SUMMARY'!$A$3:$C$7</definedName>
    <definedName name="_xlnm._FilterDatabase" localSheetId="5" hidden="1">'Sourcing Methods Mapping'!$A$5:$A$8</definedName>
    <definedName name="Category">'Sourcing Methods Mapping'!$A$5:$A$8</definedName>
    <definedName name="CS">'Sourcing Methods Mapping'!$D$5:$D$16</definedName>
    <definedName name="CW">'Sourcing Methods Mapping'!$C$5:$C$14</definedName>
    <definedName name="GO">'Sourcing Methods Mapping'!$B$5:$B$15</definedName>
    <definedName name="NC">'Sourcing Methods Mapping'!$E$5:$E$15</definedName>
    <definedName name="PrcCatgCode">'Sourcing Methods Mapping'!$H$5:$H$8</definedName>
    <definedName name="_xlnm.Print_Area" localSheetId="0">Consultancy!$A$1:$U$233</definedName>
    <definedName name="_xlnm.Print_Area" localSheetId="2">Goods!$A$1:$U$119</definedName>
    <definedName name="_xlnm.Print_Area" localSheetId="1">'Non Consultancy'!$A$1:$U$81</definedName>
    <definedName name="_xlnm.Print_Area" localSheetId="5">'Sourcing Methods Mapping'!$F$2:$M$52</definedName>
    <definedName name="_xlnm.Print_Area" localSheetId="3">Works!$A$1:$U$12</definedName>
  </definedNames>
  <calcPr calcId="191029"/>
</workbook>
</file>

<file path=xl/calcChain.xml><?xml version="1.0" encoding="utf-8"?>
<calcChain xmlns="http://schemas.openxmlformats.org/spreadsheetml/2006/main">
  <c r="K39" i="6" l="1"/>
  <c r="L39" i="6" s="1"/>
  <c r="M39" i="6" s="1"/>
  <c r="N39" i="6" s="1"/>
  <c r="R39" i="6" s="1"/>
  <c r="S39" i="6" s="1"/>
  <c r="H60" i="4" l="1"/>
  <c r="L68" i="4"/>
  <c r="M68" i="4" s="1"/>
  <c r="N68" i="4" s="1"/>
  <c r="O68" i="4" s="1"/>
  <c r="P68" i="4" s="1"/>
  <c r="Q68" i="4" s="1"/>
  <c r="R68" i="4" s="1"/>
  <c r="S68" i="4" s="1"/>
  <c r="H32" i="5" l="1"/>
  <c r="H51" i="5" l="1"/>
  <c r="K56" i="5"/>
  <c r="L56" i="5" s="1"/>
  <c r="M56" i="5" s="1"/>
  <c r="N56" i="5" s="1"/>
  <c r="R56" i="5" s="1"/>
  <c r="S56" i="5" s="1"/>
  <c r="H72" i="4" l="1"/>
  <c r="K70" i="4"/>
  <c r="L70" i="4" s="1"/>
  <c r="M70" i="4" s="1"/>
  <c r="N70" i="4" s="1"/>
  <c r="O70" i="4" s="1"/>
  <c r="P70" i="4" s="1"/>
  <c r="Q70" i="4" s="1"/>
  <c r="R70" i="4" s="1"/>
  <c r="S70" i="4" s="1"/>
  <c r="H80" i="5" l="1"/>
  <c r="H11" i="7"/>
  <c r="K227" i="4"/>
  <c r="L227" i="4" s="1"/>
  <c r="M227" i="4" s="1"/>
  <c r="N227" i="4" s="1"/>
  <c r="O227" i="4" l="1"/>
  <c r="P227" i="4" s="1"/>
  <c r="Q227" i="4" s="1"/>
  <c r="R227" i="4"/>
  <c r="S227" i="4" s="1"/>
  <c r="K116" i="6"/>
  <c r="L116" i="6" s="1"/>
  <c r="M116" i="6" s="1"/>
  <c r="N116" i="6" s="1"/>
  <c r="R116" i="6" s="1"/>
  <c r="S116" i="6" s="1"/>
  <c r="K115" i="6"/>
  <c r="L115" i="6" s="1"/>
  <c r="M115" i="6" s="1"/>
  <c r="N115" i="6" s="1"/>
  <c r="R115" i="6" s="1"/>
  <c r="S115" i="6" s="1"/>
  <c r="K114" i="6"/>
  <c r="L114" i="6" s="1"/>
  <c r="M114" i="6" s="1"/>
  <c r="N114" i="6" s="1"/>
  <c r="R114" i="6" s="1"/>
  <c r="S114" i="6" s="1"/>
  <c r="K113" i="6"/>
  <c r="L113" i="6" s="1"/>
  <c r="M113" i="6" s="1"/>
  <c r="N113" i="6" s="1"/>
  <c r="R113" i="6" s="1"/>
  <c r="S113" i="6" s="1"/>
  <c r="K112" i="6"/>
  <c r="L112" i="6" s="1"/>
  <c r="M112" i="6" s="1"/>
  <c r="N112" i="6" s="1"/>
  <c r="R112" i="6" s="1"/>
  <c r="S112" i="6" s="1"/>
  <c r="K111" i="6"/>
  <c r="L111" i="6" s="1"/>
  <c r="M111" i="6" s="1"/>
  <c r="N111" i="6" s="1"/>
  <c r="R111" i="6" s="1"/>
  <c r="S111" i="6" s="1"/>
  <c r="K224" i="4"/>
  <c r="L224" i="4" s="1"/>
  <c r="M224" i="4" s="1"/>
  <c r="N224" i="4" s="1"/>
  <c r="K225" i="4"/>
  <c r="L225" i="4" s="1"/>
  <c r="M225" i="4" s="1"/>
  <c r="N225" i="4" s="1"/>
  <c r="K226" i="4"/>
  <c r="L226" i="4" s="1"/>
  <c r="M226" i="4" s="1"/>
  <c r="N226" i="4" s="1"/>
  <c r="H228" i="4"/>
  <c r="H232" i="4" s="1"/>
  <c r="I228" i="4"/>
  <c r="K228" i="4"/>
  <c r="L228" i="4"/>
  <c r="M228" i="4" s="1"/>
  <c r="N228" i="4" s="1"/>
  <c r="I229" i="4"/>
  <c r="K229" i="4"/>
  <c r="L229" i="4" s="1"/>
  <c r="M229" i="4" s="1"/>
  <c r="N229" i="4" s="1"/>
  <c r="K230" i="4"/>
  <c r="L230" i="4" s="1"/>
  <c r="M230" i="4" s="1"/>
  <c r="N230" i="4" s="1"/>
  <c r="O230" i="4" s="1"/>
  <c r="P230" i="4" s="1"/>
  <c r="Q230" i="4" s="1"/>
  <c r="R230" i="4" s="1"/>
  <c r="S230" i="4" s="1"/>
  <c r="R229" i="4" l="1"/>
  <c r="S229" i="4" s="1"/>
  <c r="O229" i="4"/>
  <c r="P229" i="4" s="1"/>
  <c r="Q229" i="4" s="1"/>
  <c r="R226" i="4"/>
  <c r="S226" i="4" s="1"/>
  <c r="O226" i="4"/>
  <c r="P226" i="4" s="1"/>
  <c r="Q226" i="4" s="1"/>
  <c r="R225" i="4"/>
  <c r="S225" i="4" s="1"/>
  <c r="O225" i="4"/>
  <c r="P225" i="4" s="1"/>
  <c r="Q225" i="4" s="1"/>
  <c r="R228" i="4"/>
  <c r="S228" i="4" s="1"/>
  <c r="O228" i="4"/>
  <c r="P228" i="4" s="1"/>
  <c r="Q228" i="4" s="1"/>
  <c r="O224" i="4"/>
  <c r="P224" i="4" s="1"/>
  <c r="Q224" i="4" s="1"/>
  <c r="R224" i="4"/>
  <c r="S224" i="4" s="1"/>
  <c r="K108" i="6" l="1"/>
  <c r="L108" i="6" s="1"/>
  <c r="M108" i="6" s="1"/>
  <c r="N108" i="6" s="1"/>
  <c r="R108" i="6" s="1"/>
  <c r="S108" i="6" s="1"/>
  <c r="K107" i="6"/>
  <c r="L107" i="6" s="1"/>
  <c r="M107" i="6" s="1"/>
  <c r="N107" i="6" s="1"/>
  <c r="R107" i="6" s="1"/>
  <c r="S107" i="6" s="1"/>
  <c r="K106" i="6"/>
  <c r="L106" i="6" s="1"/>
  <c r="M106" i="6" s="1"/>
  <c r="N106" i="6" s="1"/>
  <c r="R106" i="6" s="1"/>
  <c r="S106" i="6" s="1"/>
  <c r="K78" i="5"/>
  <c r="L78" i="5" s="1"/>
  <c r="M78" i="5" s="1"/>
  <c r="N78" i="5" s="1"/>
  <c r="R78" i="5" s="1"/>
  <c r="S78" i="5" s="1"/>
  <c r="K77" i="5"/>
  <c r="L77" i="5" s="1"/>
  <c r="M77" i="5" s="1"/>
  <c r="N77" i="5" s="1"/>
  <c r="R77" i="5" s="1"/>
  <c r="S77" i="5" s="1"/>
  <c r="K76" i="5"/>
  <c r="L76" i="5" s="1"/>
  <c r="M76" i="5" s="1"/>
  <c r="N76" i="5" s="1"/>
  <c r="R76" i="5" s="1"/>
  <c r="S76" i="5" s="1"/>
  <c r="K75" i="5"/>
  <c r="L75" i="5" s="1"/>
  <c r="M75" i="5" s="1"/>
  <c r="N75" i="5" s="1"/>
  <c r="R75" i="5" s="1"/>
  <c r="S75" i="5" s="1"/>
  <c r="K74" i="5"/>
  <c r="L74" i="5" s="1"/>
  <c r="M74" i="5" s="1"/>
  <c r="N74" i="5" s="1"/>
  <c r="R74" i="5" s="1"/>
  <c r="S74" i="5" s="1"/>
  <c r="K73" i="5"/>
  <c r="L73" i="5" s="1"/>
  <c r="M73" i="5" s="1"/>
  <c r="N73" i="5" s="1"/>
  <c r="R73" i="5" s="1"/>
  <c r="S73" i="5" s="1"/>
  <c r="K72" i="5"/>
  <c r="L72" i="5" s="1"/>
  <c r="M72" i="5" s="1"/>
  <c r="N72" i="5" s="1"/>
  <c r="R72" i="5" s="1"/>
  <c r="S72" i="5" s="1"/>
  <c r="K105" i="6" l="1"/>
  <c r="L105" i="6" s="1"/>
  <c r="M105" i="6" s="1"/>
  <c r="N105" i="6" s="1"/>
  <c r="R105" i="6" s="1"/>
  <c r="S105" i="6" s="1"/>
  <c r="K104" i="6"/>
  <c r="L104" i="6" s="1"/>
  <c r="M104" i="6" s="1"/>
  <c r="N104" i="6" s="1"/>
  <c r="R104" i="6" s="1"/>
  <c r="S104" i="6" s="1"/>
  <c r="K103" i="6"/>
  <c r="L103" i="6" s="1"/>
  <c r="M103" i="6" s="1"/>
  <c r="N103" i="6" s="1"/>
  <c r="R103" i="6" s="1"/>
  <c r="S103" i="6" s="1"/>
  <c r="K102" i="6"/>
  <c r="L102" i="6" s="1"/>
  <c r="M102" i="6" s="1"/>
  <c r="N102" i="6" s="1"/>
  <c r="R102" i="6" s="1"/>
  <c r="S102" i="6" s="1"/>
  <c r="K101" i="6"/>
  <c r="L101" i="6" s="1"/>
  <c r="M101" i="6" s="1"/>
  <c r="N101" i="6" s="1"/>
  <c r="R101" i="6" s="1"/>
  <c r="S101" i="6" s="1"/>
  <c r="K100" i="6"/>
  <c r="L100" i="6" s="1"/>
  <c r="M100" i="6" s="1"/>
  <c r="N100" i="6" s="1"/>
  <c r="R100" i="6" s="1"/>
  <c r="S100" i="6" s="1"/>
  <c r="K99" i="6"/>
  <c r="L99" i="6" s="1"/>
  <c r="M99" i="6" s="1"/>
  <c r="N99" i="6" s="1"/>
  <c r="R99" i="6" s="1"/>
  <c r="S99" i="6" s="1"/>
  <c r="K223" i="4" l="1"/>
  <c r="L223" i="4" s="1"/>
  <c r="M223" i="4" s="1"/>
  <c r="N223" i="4" s="1"/>
  <c r="O223" i="4" s="1"/>
  <c r="P223" i="4" s="1"/>
  <c r="Q223" i="4" s="1"/>
  <c r="R223" i="4" s="1"/>
  <c r="S223" i="4" s="1"/>
  <c r="K98" i="6" l="1"/>
  <c r="L98" i="6" s="1"/>
  <c r="M98" i="6" s="1"/>
  <c r="N98" i="6" s="1"/>
  <c r="R98" i="6" s="1"/>
  <c r="S98" i="6" s="1"/>
  <c r="K97" i="6"/>
  <c r="L97" i="6" s="1"/>
  <c r="M97" i="6" s="1"/>
  <c r="N97" i="6" s="1"/>
  <c r="R97" i="6" s="1"/>
  <c r="S97" i="6" s="1"/>
  <c r="K96" i="6"/>
  <c r="L96" i="6" s="1"/>
  <c r="M96" i="6" s="1"/>
  <c r="N96" i="6" s="1"/>
  <c r="R96" i="6" s="1"/>
  <c r="S96" i="6" s="1"/>
  <c r="K95" i="6"/>
  <c r="L95" i="6" s="1"/>
  <c r="M95" i="6" s="1"/>
  <c r="N95" i="6" s="1"/>
  <c r="R95" i="6" s="1"/>
  <c r="S95" i="6" s="1"/>
  <c r="K94" i="6" l="1"/>
  <c r="L94" i="6" s="1"/>
  <c r="M94" i="6" s="1"/>
  <c r="N94" i="6" s="1"/>
  <c r="O94" i="6" s="1"/>
  <c r="P94" i="6" s="1"/>
  <c r="Q94" i="6" s="1"/>
  <c r="R94" i="6" s="1"/>
  <c r="S94" i="6" s="1"/>
  <c r="K93" i="6"/>
  <c r="L93" i="6" s="1"/>
  <c r="M93" i="6" s="1"/>
  <c r="N93" i="6" s="1"/>
  <c r="O93" i="6" s="1"/>
  <c r="P93" i="6" s="1"/>
  <c r="Q93" i="6" s="1"/>
  <c r="R93" i="6" s="1"/>
  <c r="S93" i="6" s="1"/>
  <c r="K92" i="6"/>
  <c r="L92" i="6" s="1"/>
  <c r="M92" i="6" s="1"/>
  <c r="N92" i="6" s="1"/>
  <c r="O92" i="6" s="1"/>
  <c r="P92" i="6" s="1"/>
  <c r="Q92" i="6" s="1"/>
  <c r="R92" i="6" s="1"/>
  <c r="S92" i="6" s="1"/>
  <c r="K91" i="6"/>
  <c r="L91" i="6" s="1"/>
  <c r="M91" i="6" s="1"/>
  <c r="N91" i="6" s="1"/>
  <c r="O91" i="6" s="1"/>
  <c r="P91" i="6" s="1"/>
  <c r="Q91" i="6" s="1"/>
  <c r="R91" i="6" s="1"/>
  <c r="S91" i="6" s="1"/>
  <c r="K90" i="6"/>
  <c r="L90" i="6" s="1"/>
  <c r="M90" i="6" s="1"/>
  <c r="N90" i="6" s="1"/>
  <c r="O90" i="6" s="1"/>
  <c r="P90" i="6" s="1"/>
  <c r="Q90" i="6" s="1"/>
  <c r="R90" i="6" s="1"/>
  <c r="S90" i="6" s="1"/>
  <c r="K89" i="6"/>
  <c r="L89" i="6" s="1"/>
  <c r="M89" i="6" s="1"/>
  <c r="N89" i="6" s="1"/>
  <c r="O89" i="6" s="1"/>
  <c r="P89" i="6" s="1"/>
  <c r="Q89" i="6" s="1"/>
  <c r="R89" i="6" s="1"/>
  <c r="S89" i="6" s="1"/>
  <c r="K88" i="6"/>
  <c r="L88" i="6" s="1"/>
  <c r="M88" i="6" s="1"/>
  <c r="N88" i="6" s="1"/>
  <c r="O88" i="6" s="1"/>
  <c r="P88" i="6" s="1"/>
  <c r="Q88" i="6" s="1"/>
  <c r="R88" i="6" s="1"/>
  <c r="S88" i="6" s="1"/>
  <c r="K87" i="6"/>
  <c r="L87" i="6" s="1"/>
  <c r="M87" i="6" s="1"/>
  <c r="N87" i="6" s="1"/>
  <c r="O87" i="6" s="1"/>
  <c r="P87" i="6" s="1"/>
  <c r="Q87" i="6" s="1"/>
  <c r="R87" i="6" s="1"/>
  <c r="S87" i="6" s="1"/>
  <c r="K86" i="6"/>
  <c r="L86" i="6" s="1"/>
  <c r="M86" i="6" s="1"/>
  <c r="N86" i="6" s="1"/>
  <c r="O86" i="6" s="1"/>
  <c r="P86" i="6" s="1"/>
  <c r="Q86" i="6" s="1"/>
  <c r="R86" i="6" s="1"/>
  <c r="S86" i="6" s="1"/>
  <c r="K85" i="6"/>
  <c r="L85" i="6" s="1"/>
  <c r="M85" i="6" s="1"/>
  <c r="N85" i="6" s="1"/>
  <c r="O85" i="6" s="1"/>
  <c r="P85" i="6" s="1"/>
  <c r="Q85" i="6" s="1"/>
  <c r="R85" i="6" s="1"/>
  <c r="S85" i="6" s="1"/>
  <c r="K84" i="6"/>
  <c r="L84" i="6" s="1"/>
  <c r="M84" i="6" s="1"/>
  <c r="N84" i="6" s="1"/>
  <c r="O84" i="6" s="1"/>
  <c r="P84" i="6" s="1"/>
  <c r="Q84" i="6" s="1"/>
  <c r="R84" i="6" s="1"/>
  <c r="S84" i="6" s="1"/>
  <c r="K83" i="6"/>
  <c r="L83" i="6" s="1"/>
  <c r="M83" i="6" s="1"/>
  <c r="N83" i="6" s="1"/>
  <c r="K82" i="6"/>
  <c r="L82" i="6" s="1"/>
  <c r="M82" i="6" s="1"/>
  <c r="N82" i="6" s="1"/>
  <c r="K81" i="6"/>
  <c r="L81" i="6" s="1"/>
  <c r="M81" i="6" s="1"/>
  <c r="N81" i="6" s="1"/>
  <c r="K80" i="6"/>
  <c r="L80" i="6" s="1"/>
  <c r="M80" i="6" s="1"/>
  <c r="N80" i="6" s="1"/>
  <c r="K79" i="6"/>
  <c r="L79" i="6" s="1"/>
  <c r="M79" i="6" s="1"/>
  <c r="N79" i="6" s="1"/>
  <c r="K78" i="6"/>
  <c r="L78" i="6" s="1"/>
  <c r="M78" i="6" s="1"/>
  <c r="N78" i="6" s="1"/>
  <c r="K77" i="6"/>
  <c r="L77" i="6" s="1"/>
  <c r="M77" i="6" s="1"/>
  <c r="N77" i="6" s="1"/>
  <c r="K76" i="6"/>
  <c r="L76" i="6" s="1"/>
  <c r="M76" i="6" s="1"/>
  <c r="N76" i="6" s="1"/>
  <c r="K75" i="6"/>
  <c r="L75" i="6" s="1"/>
  <c r="M75" i="6" s="1"/>
  <c r="N75" i="6" s="1"/>
  <c r="R75" i="6" s="1"/>
  <c r="S75" i="6" s="1"/>
  <c r="K71" i="5"/>
  <c r="L71" i="5" s="1"/>
  <c r="M71" i="5" s="1"/>
  <c r="N71" i="5" s="1"/>
  <c r="R71" i="5" s="1"/>
  <c r="S71" i="5" s="1"/>
  <c r="K70" i="5"/>
  <c r="L70" i="5" s="1"/>
  <c r="M70" i="5" s="1"/>
  <c r="N70" i="5" s="1"/>
  <c r="R70" i="5" s="1"/>
  <c r="S70" i="5" s="1"/>
  <c r="K69" i="5"/>
  <c r="L69" i="5" s="1"/>
  <c r="M69" i="5" s="1"/>
  <c r="N69" i="5" s="1"/>
  <c r="R69" i="5" s="1"/>
  <c r="S69" i="5" s="1"/>
  <c r="K68" i="5"/>
  <c r="L68" i="5" s="1"/>
  <c r="M68" i="5" s="1"/>
  <c r="N68" i="5" s="1"/>
  <c r="R68" i="5" s="1"/>
  <c r="S68" i="5" s="1"/>
  <c r="K67" i="5"/>
  <c r="L67" i="5" s="1"/>
  <c r="M67" i="5" s="1"/>
  <c r="N67" i="5" s="1"/>
  <c r="R67" i="5" s="1"/>
  <c r="S67" i="5" s="1"/>
  <c r="K222" i="4"/>
  <c r="L222" i="4" s="1"/>
  <c r="M222" i="4" s="1"/>
  <c r="N222" i="4" s="1"/>
  <c r="O222" i="4" s="1"/>
  <c r="P222" i="4" s="1"/>
  <c r="Q222" i="4" s="1"/>
  <c r="R222" i="4" s="1"/>
  <c r="S222" i="4" s="1"/>
  <c r="K221" i="4"/>
  <c r="L221" i="4" s="1"/>
  <c r="M221" i="4" s="1"/>
  <c r="N221" i="4" s="1"/>
  <c r="O221" i="4" s="1"/>
  <c r="P221" i="4" s="1"/>
  <c r="Q221" i="4" s="1"/>
  <c r="R221" i="4" s="1"/>
  <c r="S221" i="4" s="1"/>
  <c r="K220" i="4"/>
  <c r="L220" i="4" s="1"/>
  <c r="M220" i="4" s="1"/>
  <c r="N220" i="4" s="1"/>
  <c r="O220" i="4" s="1"/>
  <c r="P220" i="4" s="1"/>
  <c r="Q220" i="4" s="1"/>
  <c r="R220" i="4" s="1"/>
  <c r="S220" i="4" s="1"/>
  <c r="K219" i="4"/>
  <c r="L219" i="4" s="1"/>
  <c r="M219" i="4" s="1"/>
  <c r="N219" i="4" s="1"/>
  <c r="O219" i="4" s="1"/>
  <c r="P219" i="4" s="1"/>
  <c r="Q219" i="4" s="1"/>
  <c r="R219" i="4" s="1"/>
  <c r="S219" i="4" s="1"/>
  <c r="K218" i="4"/>
  <c r="L218" i="4" s="1"/>
  <c r="M218" i="4" s="1"/>
  <c r="N218" i="4" s="1"/>
  <c r="O218" i="4" s="1"/>
  <c r="P218" i="4" s="1"/>
  <c r="Q218" i="4" s="1"/>
  <c r="R218" i="4" s="1"/>
  <c r="S218" i="4" s="1"/>
  <c r="K217" i="4"/>
  <c r="L217" i="4" s="1"/>
  <c r="M217" i="4" s="1"/>
  <c r="N217" i="4" s="1"/>
  <c r="O217" i="4" s="1"/>
  <c r="P217" i="4" s="1"/>
  <c r="Q217" i="4" s="1"/>
  <c r="R217" i="4" s="1"/>
  <c r="S217" i="4" s="1"/>
  <c r="K216" i="4"/>
  <c r="L216" i="4" s="1"/>
  <c r="M216" i="4" s="1"/>
  <c r="N216" i="4" s="1"/>
  <c r="O216" i="4" s="1"/>
  <c r="P216" i="4" s="1"/>
  <c r="Q216" i="4" s="1"/>
  <c r="R216" i="4" s="1"/>
  <c r="S216" i="4" s="1"/>
  <c r="K215" i="4"/>
  <c r="L215" i="4" s="1"/>
  <c r="M215" i="4" s="1"/>
  <c r="N215" i="4" s="1"/>
  <c r="O215" i="4" s="1"/>
  <c r="P215" i="4" s="1"/>
  <c r="Q215" i="4" s="1"/>
  <c r="R215" i="4" s="1"/>
  <c r="S215" i="4" s="1"/>
  <c r="K214" i="4"/>
  <c r="L214" i="4" s="1"/>
  <c r="M214" i="4" s="1"/>
  <c r="N214" i="4" s="1"/>
  <c r="O214" i="4" s="1"/>
  <c r="P214" i="4" s="1"/>
  <c r="Q214" i="4" s="1"/>
  <c r="R214" i="4" s="1"/>
  <c r="S214" i="4" s="1"/>
  <c r="K213" i="4"/>
  <c r="L213" i="4" s="1"/>
  <c r="M213" i="4" s="1"/>
  <c r="N213" i="4" s="1"/>
  <c r="O213" i="4" s="1"/>
  <c r="P213" i="4" s="1"/>
  <c r="Q213" i="4" s="1"/>
  <c r="R213" i="4" s="1"/>
  <c r="S213" i="4" s="1"/>
  <c r="K212" i="4"/>
  <c r="L212" i="4" s="1"/>
  <c r="M212" i="4" s="1"/>
  <c r="N212" i="4" s="1"/>
  <c r="O212" i="4" s="1"/>
  <c r="P212" i="4" s="1"/>
  <c r="Q212" i="4" s="1"/>
  <c r="R212" i="4" s="1"/>
  <c r="S212" i="4" s="1"/>
  <c r="K211" i="4"/>
  <c r="L211" i="4" s="1"/>
  <c r="M211" i="4" s="1"/>
  <c r="N211" i="4" s="1"/>
  <c r="O211" i="4" s="1"/>
  <c r="P211" i="4" s="1"/>
  <c r="Q211" i="4" s="1"/>
  <c r="R211" i="4" s="1"/>
  <c r="S211" i="4" s="1"/>
  <c r="K210" i="4"/>
  <c r="L210" i="4" s="1"/>
  <c r="M210" i="4" s="1"/>
  <c r="N210" i="4" s="1"/>
  <c r="O210" i="4" s="1"/>
  <c r="P210" i="4" s="1"/>
  <c r="Q210" i="4" s="1"/>
  <c r="R210" i="4" s="1"/>
  <c r="S210" i="4" s="1"/>
  <c r="K209" i="4"/>
  <c r="L209" i="4" s="1"/>
  <c r="M209" i="4" s="1"/>
  <c r="N209" i="4" s="1"/>
  <c r="O209" i="4" s="1"/>
  <c r="P209" i="4" s="1"/>
  <c r="Q209" i="4" s="1"/>
  <c r="R209" i="4" s="1"/>
  <c r="S209" i="4" s="1"/>
  <c r="K208" i="4"/>
  <c r="L208" i="4" s="1"/>
  <c r="M208" i="4" s="1"/>
  <c r="N208" i="4" s="1"/>
  <c r="O208" i="4" s="1"/>
  <c r="P208" i="4" s="1"/>
  <c r="Q208" i="4" s="1"/>
  <c r="R208" i="4" s="1"/>
  <c r="S208" i="4" s="1"/>
  <c r="K207" i="4"/>
  <c r="L207" i="4" s="1"/>
  <c r="M207" i="4" s="1"/>
  <c r="N207" i="4" s="1"/>
  <c r="O207" i="4" s="1"/>
  <c r="P207" i="4" s="1"/>
  <c r="Q207" i="4" s="1"/>
  <c r="R207" i="4" s="1"/>
  <c r="S207" i="4" s="1"/>
  <c r="K206" i="4"/>
  <c r="L206" i="4" s="1"/>
  <c r="M206" i="4" s="1"/>
  <c r="N206" i="4" s="1"/>
  <c r="O206" i="4" s="1"/>
  <c r="P206" i="4" s="1"/>
  <c r="Q206" i="4" s="1"/>
  <c r="R206" i="4" s="1"/>
  <c r="S206" i="4" s="1"/>
  <c r="K205" i="4"/>
  <c r="L205" i="4" s="1"/>
  <c r="M205" i="4" s="1"/>
  <c r="N205" i="4" s="1"/>
  <c r="O205" i="4" s="1"/>
  <c r="P205" i="4" s="1"/>
  <c r="Q205" i="4" s="1"/>
  <c r="R205" i="4" s="1"/>
  <c r="S205" i="4" s="1"/>
  <c r="K204" i="4"/>
  <c r="L204" i="4" s="1"/>
  <c r="M204" i="4" s="1"/>
  <c r="N204" i="4" s="1"/>
  <c r="O204" i="4" s="1"/>
  <c r="P204" i="4" s="1"/>
  <c r="Q204" i="4" s="1"/>
  <c r="R204" i="4" s="1"/>
  <c r="S204" i="4" s="1"/>
  <c r="K203" i="4"/>
  <c r="L203" i="4" s="1"/>
  <c r="M203" i="4" s="1"/>
  <c r="N203" i="4" s="1"/>
  <c r="O203" i="4" s="1"/>
  <c r="P203" i="4" s="1"/>
  <c r="Q203" i="4" s="1"/>
  <c r="R203" i="4" s="1"/>
  <c r="S203" i="4" s="1"/>
  <c r="K202" i="4"/>
  <c r="L202" i="4" s="1"/>
  <c r="M202" i="4" s="1"/>
  <c r="N202" i="4" s="1"/>
  <c r="O202" i="4" s="1"/>
  <c r="P202" i="4" s="1"/>
  <c r="Q202" i="4" s="1"/>
  <c r="R202" i="4" s="1"/>
  <c r="S202" i="4" s="1"/>
  <c r="K201" i="4"/>
  <c r="L201" i="4" s="1"/>
  <c r="M201" i="4" s="1"/>
  <c r="N201" i="4" s="1"/>
  <c r="O201" i="4" s="1"/>
  <c r="P201" i="4" s="1"/>
  <c r="Q201" i="4" s="1"/>
  <c r="R201" i="4" s="1"/>
  <c r="S201" i="4" s="1"/>
  <c r="K200" i="4"/>
  <c r="L200" i="4" s="1"/>
  <c r="M200" i="4" s="1"/>
  <c r="N200" i="4" s="1"/>
  <c r="O200" i="4" s="1"/>
  <c r="P200" i="4" s="1"/>
  <c r="Q200" i="4" s="1"/>
  <c r="R200" i="4" s="1"/>
  <c r="S200" i="4" s="1"/>
  <c r="K199" i="4"/>
  <c r="L199" i="4" s="1"/>
  <c r="M199" i="4" s="1"/>
  <c r="N199" i="4" s="1"/>
  <c r="O199" i="4" s="1"/>
  <c r="P199" i="4" s="1"/>
  <c r="Q199" i="4" s="1"/>
  <c r="R199" i="4" s="1"/>
  <c r="S199" i="4" s="1"/>
  <c r="K198" i="4"/>
  <c r="L198" i="4" s="1"/>
  <c r="M198" i="4" s="1"/>
  <c r="N198" i="4" s="1"/>
  <c r="O198" i="4" s="1"/>
  <c r="P198" i="4" s="1"/>
  <c r="Q198" i="4" s="1"/>
  <c r="R198" i="4" s="1"/>
  <c r="S198" i="4" s="1"/>
  <c r="K197" i="4"/>
  <c r="L197" i="4" s="1"/>
  <c r="M197" i="4" s="1"/>
  <c r="N197" i="4" s="1"/>
  <c r="O197" i="4" s="1"/>
  <c r="P197" i="4" s="1"/>
  <c r="Q197" i="4" s="1"/>
  <c r="R197" i="4" s="1"/>
  <c r="S197" i="4" s="1"/>
  <c r="I197" i="4"/>
  <c r="K196" i="4"/>
  <c r="L196" i="4" s="1"/>
  <c r="M196" i="4" s="1"/>
  <c r="N196" i="4" s="1"/>
  <c r="O196" i="4" s="1"/>
  <c r="P196" i="4" s="1"/>
  <c r="Q196" i="4" s="1"/>
  <c r="R196" i="4" s="1"/>
  <c r="S196" i="4" s="1"/>
  <c r="I196" i="4"/>
  <c r="K195" i="4"/>
  <c r="L195" i="4" s="1"/>
  <c r="M195" i="4" s="1"/>
  <c r="N195" i="4" s="1"/>
  <c r="O195" i="4" s="1"/>
  <c r="P195" i="4" s="1"/>
  <c r="Q195" i="4" s="1"/>
  <c r="R195" i="4" s="1"/>
  <c r="S195" i="4" s="1"/>
  <c r="I195" i="4"/>
  <c r="K194" i="4"/>
  <c r="L194" i="4" s="1"/>
  <c r="M194" i="4" s="1"/>
  <c r="N194" i="4" s="1"/>
  <c r="O194" i="4" s="1"/>
  <c r="P194" i="4" s="1"/>
  <c r="Q194" i="4" s="1"/>
  <c r="R194" i="4" s="1"/>
  <c r="S194" i="4" s="1"/>
  <c r="I194" i="4"/>
  <c r="K193" i="4"/>
  <c r="L193" i="4" s="1"/>
  <c r="M193" i="4" s="1"/>
  <c r="N193" i="4" s="1"/>
  <c r="O193" i="4" s="1"/>
  <c r="P193" i="4" s="1"/>
  <c r="Q193" i="4" s="1"/>
  <c r="R193" i="4" s="1"/>
  <c r="S193" i="4" s="1"/>
  <c r="K192" i="4"/>
  <c r="L192" i="4" s="1"/>
  <c r="M192" i="4" s="1"/>
  <c r="N192" i="4" s="1"/>
  <c r="O192" i="4" s="1"/>
  <c r="P192" i="4" s="1"/>
  <c r="Q192" i="4" s="1"/>
  <c r="R192" i="4" s="1"/>
  <c r="S192" i="4" s="1"/>
  <c r="K191" i="4"/>
  <c r="L191" i="4" s="1"/>
  <c r="M191" i="4" s="1"/>
  <c r="N191" i="4" s="1"/>
  <c r="O191" i="4" s="1"/>
  <c r="P191" i="4" s="1"/>
  <c r="Q191" i="4" s="1"/>
  <c r="R191" i="4" s="1"/>
  <c r="S191" i="4" s="1"/>
  <c r="K190" i="4"/>
  <c r="L190" i="4" s="1"/>
  <c r="M190" i="4" s="1"/>
  <c r="N190" i="4" s="1"/>
  <c r="O190" i="4" s="1"/>
  <c r="P190" i="4" s="1"/>
  <c r="Q190" i="4" s="1"/>
  <c r="R190" i="4" s="1"/>
  <c r="S190" i="4" s="1"/>
  <c r="K189" i="4"/>
  <c r="L189" i="4" s="1"/>
  <c r="M189" i="4" s="1"/>
  <c r="N189" i="4" s="1"/>
  <c r="O189" i="4" s="1"/>
  <c r="P189" i="4" s="1"/>
  <c r="Q189" i="4" s="1"/>
  <c r="R189" i="4" s="1"/>
  <c r="S189" i="4" s="1"/>
  <c r="K188" i="4"/>
  <c r="L188" i="4" s="1"/>
  <c r="M188" i="4" s="1"/>
  <c r="N188" i="4" s="1"/>
  <c r="O188" i="4" s="1"/>
  <c r="P188" i="4" s="1"/>
  <c r="Q188" i="4" s="1"/>
  <c r="R188" i="4" s="1"/>
  <c r="S188" i="4" s="1"/>
  <c r="K187" i="4"/>
  <c r="L187" i="4" s="1"/>
  <c r="M187" i="4" s="1"/>
  <c r="N187" i="4" s="1"/>
  <c r="O187" i="4" s="1"/>
  <c r="P187" i="4" s="1"/>
  <c r="Q187" i="4" s="1"/>
  <c r="R187" i="4" s="1"/>
  <c r="S187" i="4" s="1"/>
  <c r="K186" i="4"/>
  <c r="L186" i="4" s="1"/>
  <c r="M186" i="4" s="1"/>
  <c r="N186" i="4" s="1"/>
  <c r="O186" i="4" s="1"/>
  <c r="P186" i="4" s="1"/>
  <c r="Q186" i="4" s="1"/>
  <c r="R186" i="4" s="1"/>
  <c r="S186" i="4" s="1"/>
  <c r="K185" i="4"/>
  <c r="L185" i="4" s="1"/>
  <c r="M185" i="4" s="1"/>
  <c r="N185" i="4" s="1"/>
  <c r="O185" i="4" s="1"/>
  <c r="P185" i="4" s="1"/>
  <c r="Q185" i="4" s="1"/>
  <c r="R185" i="4" s="1"/>
  <c r="S185" i="4" s="1"/>
  <c r="K184" i="4"/>
  <c r="L184" i="4" s="1"/>
  <c r="M184" i="4" s="1"/>
  <c r="N184" i="4" s="1"/>
  <c r="O184" i="4" s="1"/>
  <c r="P184" i="4" s="1"/>
  <c r="Q184" i="4" s="1"/>
  <c r="R184" i="4" s="1"/>
  <c r="S184" i="4" s="1"/>
  <c r="K183" i="4"/>
  <c r="L183" i="4" s="1"/>
  <c r="M183" i="4" s="1"/>
  <c r="N183" i="4" s="1"/>
  <c r="O183" i="4" s="1"/>
  <c r="P183" i="4" s="1"/>
  <c r="Q183" i="4" s="1"/>
  <c r="R183" i="4" s="1"/>
  <c r="S183" i="4" s="1"/>
  <c r="K8" i="7"/>
  <c r="L8" i="7" s="1"/>
  <c r="M8" i="7" s="1"/>
  <c r="N8" i="7" s="1"/>
  <c r="K7" i="7"/>
  <c r="L7" i="7" s="1"/>
  <c r="M7" i="7" s="1"/>
  <c r="N7" i="7" s="1"/>
  <c r="K6" i="7"/>
  <c r="L6" i="7" s="1"/>
  <c r="M6" i="7" s="1"/>
  <c r="N6" i="7" s="1"/>
  <c r="K5" i="7"/>
  <c r="L5" i="7" s="1"/>
  <c r="M5" i="7" s="1"/>
  <c r="N5" i="7" s="1"/>
  <c r="K74" i="6"/>
  <c r="L74" i="6" s="1"/>
  <c r="M74" i="6" s="1"/>
  <c r="N74" i="6" s="1"/>
  <c r="K73" i="6"/>
  <c r="L73" i="6" s="1"/>
  <c r="M73" i="6" s="1"/>
  <c r="N73" i="6" s="1"/>
  <c r="O73" i="6" s="1"/>
  <c r="P73" i="6" s="1"/>
  <c r="Q73" i="6" s="1"/>
  <c r="R73" i="6" s="1"/>
  <c r="S73" i="6" s="1"/>
  <c r="K72" i="6"/>
  <c r="L72" i="6" s="1"/>
  <c r="M72" i="6" s="1"/>
  <c r="N72" i="6" s="1"/>
  <c r="K71" i="6"/>
  <c r="L71" i="6" s="1"/>
  <c r="M71" i="6" s="1"/>
  <c r="N71" i="6" s="1"/>
  <c r="K70" i="6"/>
  <c r="L70" i="6" s="1"/>
  <c r="M70" i="6" s="1"/>
  <c r="N70" i="6" s="1"/>
  <c r="K69" i="6"/>
  <c r="L69" i="6" s="1"/>
  <c r="M69" i="6" s="1"/>
  <c r="N69" i="6" s="1"/>
  <c r="K68" i="6"/>
  <c r="L68" i="6" s="1"/>
  <c r="M68" i="6" s="1"/>
  <c r="N68" i="6" s="1"/>
  <c r="K67" i="6"/>
  <c r="L67" i="6" s="1"/>
  <c r="M67" i="6" s="1"/>
  <c r="N67" i="6" s="1"/>
  <c r="K66" i="5"/>
  <c r="L66" i="5" s="1"/>
  <c r="M66" i="5" s="1"/>
  <c r="N66" i="5" s="1"/>
  <c r="L182" i="4"/>
  <c r="M182" i="4" s="1"/>
  <c r="N182" i="4" s="1"/>
  <c r="L181" i="4"/>
  <c r="M181" i="4" s="1"/>
  <c r="N181" i="4" s="1"/>
  <c r="K180" i="4"/>
  <c r="L180" i="4" s="1"/>
  <c r="M180" i="4" s="1"/>
  <c r="N180" i="4" s="1"/>
  <c r="K179" i="4"/>
  <c r="L179" i="4" s="1"/>
  <c r="M179" i="4" s="1"/>
  <c r="N179" i="4" s="1"/>
  <c r="K178" i="4"/>
  <c r="L178" i="4" s="1"/>
  <c r="M178" i="4" s="1"/>
  <c r="N178" i="4" s="1"/>
  <c r="K177" i="4"/>
  <c r="L177" i="4" s="1"/>
  <c r="M177" i="4" s="1"/>
  <c r="N177" i="4" s="1"/>
  <c r="K176" i="4"/>
  <c r="L176" i="4" s="1"/>
  <c r="M176" i="4" s="1"/>
  <c r="N176" i="4" s="1"/>
  <c r="K175" i="4"/>
  <c r="L175" i="4" s="1"/>
  <c r="M175" i="4" s="1"/>
  <c r="N175" i="4" s="1"/>
  <c r="K174" i="4"/>
  <c r="L174" i="4" s="1"/>
  <c r="M174" i="4" s="1"/>
  <c r="N174" i="4" s="1"/>
  <c r="O174" i="4" s="1"/>
  <c r="P174" i="4" s="1"/>
  <c r="Q174" i="4" s="1"/>
  <c r="R174" i="4" s="1"/>
  <c r="S174" i="4" s="1"/>
  <c r="L173" i="4"/>
  <c r="M173" i="4" s="1"/>
  <c r="N173" i="4" s="1"/>
  <c r="K172" i="4"/>
  <c r="L172" i="4" s="1"/>
  <c r="M172" i="4" s="1"/>
  <c r="N172" i="4" s="1"/>
  <c r="K171" i="4"/>
  <c r="L171" i="4" s="1"/>
  <c r="M171" i="4" s="1"/>
  <c r="N171" i="4" s="1"/>
  <c r="K170" i="4"/>
  <c r="L170" i="4" s="1"/>
  <c r="M170" i="4" s="1"/>
  <c r="N170" i="4" s="1"/>
  <c r="K169" i="4"/>
  <c r="L169" i="4" s="1"/>
  <c r="M169" i="4" s="1"/>
  <c r="N169" i="4" s="1"/>
  <c r="K168" i="4"/>
  <c r="L168" i="4" s="1"/>
  <c r="M168" i="4" s="1"/>
  <c r="N168" i="4" s="1"/>
  <c r="K167" i="4"/>
  <c r="L167" i="4" s="1"/>
  <c r="M167" i="4" s="1"/>
  <c r="N167" i="4" s="1"/>
  <c r="K166" i="4"/>
  <c r="L166" i="4" s="1"/>
  <c r="M166" i="4" s="1"/>
  <c r="N166" i="4" s="1"/>
  <c r="K165" i="4"/>
  <c r="L165" i="4" s="1"/>
  <c r="M165" i="4" s="1"/>
  <c r="N165" i="4" s="1"/>
  <c r="K164" i="4"/>
  <c r="L164" i="4" s="1"/>
  <c r="M164" i="4" s="1"/>
  <c r="N164" i="4" s="1"/>
  <c r="K163" i="4"/>
  <c r="L163" i="4" s="1"/>
  <c r="M163" i="4" s="1"/>
  <c r="N163" i="4" s="1"/>
  <c r="O7" i="7" l="1"/>
  <c r="P7" i="7" s="1"/>
  <c r="Q7" i="7" s="1"/>
  <c r="R7" i="7"/>
  <c r="S7" i="7" s="1"/>
  <c r="O6" i="7"/>
  <c r="P6" i="7" s="1"/>
  <c r="Q6" i="7" s="1"/>
  <c r="R6" i="7"/>
  <c r="S6" i="7" s="1"/>
  <c r="R5" i="7"/>
  <c r="S5" i="7" s="1"/>
  <c r="O5" i="7"/>
  <c r="P5" i="7" s="1"/>
  <c r="Q5" i="7" s="1"/>
  <c r="O8" i="7"/>
  <c r="P8" i="7" s="1"/>
  <c r="Q8" i="7" s="1"/>
  <c r="R8" i="7"/>
  <c r="S8" i="7" s="1"/>
  <c r="R72" i="6"/>
  <c r="S72" i="6" s="1"/>
  <c r="O72" i="6"/>
  <c r="P72" i="6" s="1"/>
  <c r="Q72" i="6" s="1"/>
  <c r="O69" i="6"/>
  <c r="P69" i="6" s="1"/>
  <c r="Q69" i="6" s="1"/>
  <c r="R69" i="6"/>
  <c r="S69" i="6" s="1"/>
  <c r="R70" i="6"/>
  <c r="S70" i="6" s="1"/>
  <c r="O70" i="6"/>
  <c r="P70" i="6" s="1"/>
  <c r="Q70" i="6" s="1"/>
  <c r="R67" i="6"/>
  <c r="S67" i="6" s="1"/>
  <c r="O67" i="6"/>
  <c r="P67" i="6" s="1"/>
  <c r="Q67" i="6" s="1"/>
  <c r="O68" i="6"/>
  <c r="P68" i="6" s="1"/>
  <c r="Q68" i="6" s="1"/>
  <c r="R68" i="6"/>
  <c r="S68" i="6" s="1"/>
  <c r="O71" i="6"/>
  <c r="P71" i="6" s="1"/>
  <c r="Q71" i="6" s="1"/>
  <c r="R71" i="6"/>
  <c r="S71" i="6" s="1"/>
  <c r="O74" i="6"/>
  <c r="P74" i="6" s="1"/>
  <c r="Q74" i="6" s="1"/>
  <c r="R74" i="6"/>
  <c r="S74" i="6" s="1"/>
  <c r="O66" i="5"/>
  <c r="P66" i="5" s="1"/>
  <c r="Q66" i="5" s="1"/>
  <c r="R66" i="5"/>
  <c r="S66" i="5" s="1"/>
  <c r="R168" i="4"/>
  <c r="S168" i="4" s="1"/>
  <c r="O168" i="4"/>
  <c r="P168" i="4" s="1"/>
  <c r="Q168" i="4" s="1"/>
  <c r="O180" i="4"/>
  <c r="P180" i="4" s="1"/>
  <c r="Q180" i="4" s="1"/>
  <c r="R180" i="4"/>
  <c r="S180" i="4" s="1"/>
  <c r="R173" i="4"/>
  <c r="S173" i="4" s="1"/>
  <c r="O173" i="4"/>
  <c r="P173" i="4" s="1"/>
  <c r="Q173" i="4" s="1"/>
  <c r="O175" i="4"/>
  <c r="P175" i="4" s="1"/>
  <c r="Q175" i="4" s="1"/>
  <c r="R175" i="4"/>
  <c r="S175" i="4" s="1"/>
  <c r="R164" i="4"/>
  <c r="S164" i="4" s="1"/>
  <c r="O164" i="4"/>
  <c r="P164" i="4" s="1"/>
  <c r="Q164" i="4" s="1"/>
  <c r="R166" i="4"/>
  <c r="S166" i="4" s="1"/>
  <c r="O166" i="4"/>
  <c r="P166" i="4" s="1"/>
  <c r="Q166" i="4" s="1"/>
  <c r="O169" i="4"/>
  <c r="P169" i="4" s="1"/>
  <c r="Q169" i="4" s="1"/>
  <c r="R169" i="4"/>
  <c r="S169" i="4" s="1"/>
  <c r="O165" i="4"/>
  <c r="P165" i="4" s="1"/>
  <c r="Q165" i="4" s="1"/>
  <c r="R165" i="4"/>
  <c r="S165" i="4" s="1"/>
  <c r="O171" i="4"/>
  <c r="P171" i="4" s="1"/>
  <c r="Q171" i="4" s="1"/>
  <c r="R171" i="4"/>
  <c r="S171" i="4" s="1"/>
  <c r="O176" i="4"/>
  <c r="P176" i="4" s="1"/>
  <c r="Q176" i="4" s="1"/>
  <c r="R176" i="4"/>
  <c r="S176" i="4" s="1"/>
  <c r="O181" i="4"/>
  <c r="P181" i="4" s="1"/>
  <c r="Q181" i="4" s="1"/>
  <c r="R181" i="4"/>
  <c r="S181" i="4" s="1"/>
  <c r="O163" i="4"/>
  <c r="P163" i="4" s="1"/>
  <c r="Q163" i="4" s="1"/>
  <c r="R163" i="4"/>
  <c r="S163" i="4" s="1"/>
  <c r="R170" i="4"/>
  <c r="S170" i="4" s="1"/>
  <c r="O170" i="4"/>
  <c r="P170" i="4" s="1"/>
  <c r="Q170" i="4" s="1"/>
  <c r="O178" i="4"/>
  <c r="P178" i="4" s="1"/>
  <c r="Q178" i="4" s="1"/>
  <c r="R178" i="4"/>
  <c r="S178" i="4" s="1"/>
  <c r="O167" i="4"/>
  <c r="P167" i="4" s="1"/>
  <c r="Q167" i="4" s="1"/>
  <c r="R167" i="4"/>
  <c r="S167" i="4" s="1"/>
  <c r="R172" i="4"/>
  <c r="S172" i="4" s="1"/>
  <c r="O172" i="4"/>
  <c r="P172" i="4" s="1"/>
  <c r="Q172" i="4" s="1"/>
  <c r="R177" i="4"/>
  <c r="S177" i="4" s="1"/>
  <c r="O177" i="4"/>
  <c r="P177" i="4" s="1"/>
  <c r="Q177" i="4" s="1"/>
  <c r="O179" i="4"/>
  <c r="P179" i="4" s="1"/>
  <c r="Q179" i="4" s="1"/>
  <c r="R179" i="4"/>
  <c r="S179" i="4" s="1"/>
  <c r="O182" i="4"/>
  <c r="P182" i="4" s="1"/>
  <c r="Q182" i="4" s="1"/>
  <c r="R182" i="4"/>
  <c r="S182" i="4" s="1"/>
  <c r="K66" i="6" l="1"/>
  <c r="L66" i="6" s="1"/>
  <c r="M66" i="6" s="1"/>
  <c r="N66" i="6" s="1"/>
  <c r="R66" i="6" s="1"/>
  <c r="S66" i="6" s="1"/>
  <c r="K65" i="6"/>
  <c r="L65" i="6" s="1"/>
  <c r="M65" i="6" s="1"/>
  <c r="N65" i="6" s="1"/>
  <c r="R65" i="6" s="1"/>
  <c r="S65" i="6" s="1"/>
  <c r="K162" i="4"/>
  <c r="L162" i="4" s="1"/>
  <c r="M162" i="4" s="1"/>
  <c r="N162" i="4" s="1"/>
  <c r="O162" i="4" s="1"/>
  <c r="P162" i="4" s="1"/>
  <c r="Q162" i="4" s="1"/>
  <c r="R162" i="4" s="1"/>
  <c r="S162" i="4" s="1"/>
  <c r="L161" i="4"/>
  <c r="M161" i="4" s="1"/>
  <c r="N161" i="4" s="1"/>
  <c r="O161" i="4" s="1"/>
  <c r="P161" i="4" s="1"/>
  <c r="Q161" i="4" s="1"/>
  <c r="R161" i="4" s="1"/>
  <c r="S161" i="4" s="1"/>
  <c r="K161" i="4"/>
  <c r="K64" i="6"/>
  <c r="L64" i="6" s="1"/>
  <c r="M64" i="6" s="1"/>
  <c r="N64" i="6" s="1"/>
  <c r="R64" i="6" s="1"/>
  <c r="S64" i="6" s="1"/>
  <c r="K63" i="6"/>
  <c r="L63" i="6" s="1"/>
  <c r="M63" i="6" s="1"/>
  <c r="N63" i="6" s="1"/>
  <c r="R63" i="6" s="1"/>
  <c r="S63" i="6" s="1"/>
  <c r="K62" i="6"/>
  <c r="L62" i="6" s="1"/>
  <c r="M62" i="6" s="1"/>
  <c r="N62" i="6" s="1"/>
  <c r="R62" i="6" s="1"/>
  <c r="S62" i="6" s="1"/>
  <c r="K61" i="6" l="1"/>
  <c r="L61" i="6" s="1"/>
  <c r="M61" i="6" s="1"/>
  <c r="N61" i="6" s="1"/>
  <c r="R61" i="6" s="1"/>
  <c r="S61" i="6" s="1"/>
  <c r="K60" i="6"/>
  <c r="L60" i="6" s="1"/>
  <c r="M60" i="6" s="1"/>
  <c r="N60" i="6" s="1"/>
  <c r="R60" i="6" s="1"/>
  <c r="S60" i="6" s="1"/>
  <c r="K65" i="5"/>
  <c r="L65" i="5" s="1"/>
  <c r="M65" i="5" s="1"/>
  <c r="N65" i="5" s="1"/>
  <c r="R65" i="5" s="1"/>
  <c r="S65" i="5" s="1"/>
  <c r="K64" i="5"/>
  <c r="L64" i="5" s="1"/>
  <c r="M64" i="5" s="1"/>
  <c r="N64" i="5" s="1"/>
  <c r="R64" i="5" s="1"/>
  <c r="S64" i="5" s="1"/>
  <c r="L160" i="4"/>
  <c r="M160" i="4" s="1"/>
  <c r="N160" i="4" s="1"/>
  <c r="O160" i="4" s="1"/>
  <c r="P160" i="4" s="1"/>
  <c r="Q160" i="4" s="1"/>
  <c r="R160" i="4" s="1"/>
  <c r="S160" i="4" s="1"/>
  <c r="L159" i="4"/>
  <c r="M159" i="4" s="1"/>
  <c r="N159" i="4" s="1"/>
  <c r="O159" i="4" s="1"/>
  <c r="P159" i="4" s="1"/>
  <c r="Q159" i="4" s="1"/>
  <c r="R159" i="4" s="1"/>
  <c r="S159" i="4" s="1"/>
  <c r="K59" i="6" l="1"/>
  <c r="L59" i="6" s="1"/>
  <c r="M59" i="6" s="1"/>
  <c r="N59" i="6" s="1"/>
  <c r="R59" i="6" s="1"/>
  <c r="S59" i="6" s="1"/>
  <c r="K58" i="6"/>
  <c r="L58" i="6" s="1"/>
  <c r="M58" i="6" s="1"/>
  <c r="N58" i="6" s="1"/>
  <c r="R58" i="6" s="1"/>
  <c r="S58" i="6" s="1"/>
  <c r="K57" i="6"/>
  <c r="L57" i="6" s="1"/>
  <c r="M57" i="6" s="1"/>
  <c r="N57" i="6" s="1"/>
  <c r="R57" i="6" s="1"/>
  <c r="S57" i="6" s="1"/>
  <c r="K56" i="6"/>
  <c r="L56" i="6" s="1"/>
  <c r="M56" i="6" s="1"/>
  <c r="N56" i="6" s="1"/>
  <c r="R56" i="6" s="1"/>
  <c r="S56" i="6" s="1"/>
  <c r="K63" i="5"/>
  <c r="L63" i="5" s="1"/>
  <c r="M63" i="5" s="1"/>
  <c r="N63" i="5" s="1"/>
  <c r="R63" i="5" s="1"/>
  <c r="S63" i="5" s="1"/>
  <c r="K62" i="5"/>
  <c r="L62" i="5" s="1"/>
  <c r="M62" i="5" s="1"/>
  <c r="N62" i="5" s="1"/>
  <c r="R62" i="5" s="1"/>
  <c r="S62" i="5" s="1"/>
  <c r="K61" i="5"/>
  <c r="L61" i="5" s="1"/>
  <c r="M61" i="5" s="1"/>
  <c r="N61" i="5" s="1"/>
  <c r="R61" i="5" s="1"/>
  <c r="S61" i="5" s="1"/>
  <c r="K60" i="5"/>
  <c r="L60" i="5" s="1"/>
  <c r="M60" i="5" s="1"/>
  <c r="N60" i="5" s="1"/>
  <c r="R60" i="5" s="1"/>
  <c r="S60" i="5" s="1"/>
  <c r="K59" i="5"/>
  <c r="L59" i="5" s="1"/>
  <c r="M59" i="5" s="1"/>
  <c r="N59" i="5" s="1"/>
  <c r="R59" i="5" s="1"/>
  <c r="S59" i="5" s="1"/>
  <c r="K58" i="5"/>
  <c r="L58" i="5" s="1"/>
  <c r="M58" i="5" s="1"/>
  <c r="N58" i="5" s="1"/>
  <c r="R58" i="5" s="1"/>
  <c r="S58" i="5" s="1"/>
  <c r="K57" i="5"/>
  <c r="L57" i="5" s="1"/>
  <c r="M57" i="5" s="1"/>
  <c r="N57" i="5" s="1"/>
  <c r="R57" i="5" s="1"/>
  <c r="S57" i="5" s="1"/>
  <c r="K55" i="6" l="1"/>
  <c r="L55" i="6" s="1"/>
  <c r="M55" i="6" s="1"/>
  <c r="N55" i="6" s="1"/>
  <c r="R55" i="6" s="1"/>
  <c r="S55" i="6" s="1"/>
  <c r="K54" i="6"/>
  <c r="L54" i="6" s="1"/>
  <c r="M54" i="6" s="1"/>
  <c r="N54" i="6" s="1"/>
  <c r="R54" i="6" s="1"/>
  <c r="S54" i="6" s="1"/>
  <c r="K53" i="6"/>
  <c r="L53" i="6" s="1"/>
  <c r="M53" i="6" s="1"/>
  <c r="N53" i="6" s="1"/>
  <c r="R53" i="6" s="1"/>
  <c r="S53" i="6" s="1"/>
  <c r="K52" i="6"/>
  <c r="L52" i="6" s="1"/>
  <c r="M52" i="6" s="1"/>
  <c r="N52" i="6" s="1"/>
  <c r="R52" i="6" s="1"/>
  <c r="S52" i="6" s="1"/>
  <c r="K51" i="6"/>
  <c r="L51" i="6" s="1"/>
  <c r="M51" i="6" s="1"/>
  <c r="N51" i="6" s="1"/>
  <c r="R51" i="6" s="1"/>
  <c r="S51" i="6" s="1"/>
  <c r="K50" i="6"/>
  <c r="L50" i="6" s="1"/>
  <c r="M50" i="6" s="1"/>
  <c r="N50" i="6" s="1"/>
  <c r="R50" i="6" s="1"/>
  <c r="S50" i="6" s="1"/>
  <c r="K55" i="5"/>
  <c r="L55" i="5" s="1"/>
  <c r="M55" i="5" s="1"/>
  <c r="N55" i="5" s="1"/>
  <c r="R55" i="5" s="1"/>
  <c r="S55" i="5" s="1"/>
  <c r="K54" i="5"/>
  <c r="L54" i="5" s="1"/>
  <c r="M54" i="5" s="1"/>
  <c r="N54" i="5" s="1"/>
  <c r="R54" i="5" s="1"/>
  <c r="S54" i="5" s="1"/>
  <c r="K53" i="5"/>
  <c r="L53" i="5" s="1"/>
  <c r="M53" i="5" s="1"/>
  <c r="N53" i="5" s="1"/>
  <c r="O53" i="5" s="1"/>
  <c r="P53" i="5" s="1"/>
  <c r="Q53" i="5" s="1"/>
  <c r="R53" i="5" s="1"/>
  <c r="S53" i="5" s="1"/>
  <c r="K52" i="5"/>
  <c r="L52" i="5" s="1"/>
  <c r="M52" i="5" s="1"/>
  <c r="N52" i="5" s="1"/>
  <c r="R52" i="5" s="1"/>
  <c r="S52" i="5" s="1"/>
  <c r="K51" i="5"/>
  <c r="L51" i="5" s="1"/>
  <c r="M51" i="5" s="1"/>
  <c r="N51" i="5" s="1"/>
  <c r="R51" i="5" s="1"/>
  <c r="S51" i="5" s="1"/>
  <c r="L50" i="5"/>
  <c r="M50" i="5" s="1"/>
  <c r="N50" i="5" s="1"/>
  <c r="R50" i="5" s="1"/>
  <c r="S50" i="5" s="1"/>
  <c r="K50" i="5"/>
  <c r="K49" i="5"/>
  <c r="L49" i="5" s="1"/>
  <c r="M49" i="5" s="1"/>
  <c r="N49" i="5" s="1"/>
  <c r="O49" i="5" s="1"/>
  <c r="P49" i="5" s="1"/>
  <c r="Q49" i="5" s="1"/>
  <c r="R49" i="5" s="1"/>
  <c r="S49" i="5" s="1"/>
  <c r="L48" i="5"/>
  <c r="M48" i="5" s="1"/>
  <c r="N48" i="5" s="1"/>
  <c r="O48" i="5" s="1"/>
  <c r="P48" i="5" s="1"/>
  <c r="Q48" i="5" s="1"/>
  <c r="R48" i="5" s="1"/>
  <c r="S48" i="5" s="1"/>
  <c r="K48" i="5"/>
  <c r="K47" i="5"/>
  <c r="L47" i="5" s="1"/>
  <c r="M47" i="5" s="1"/>
  <c r="N47" i="5" s="1"/>
  <c r="O47" i="5" s="1"/>
  <c r="P47" i="5" s="1"/>
  <c r="Q47" i="5" s="1"/>
  <c r="R47" i="5" s="1"/>
  <c r="S47" i="5" s="1"/>
  <c r="K158" i="4"/>
  <c r="L158" i="4" s="1"/>
  <c r="M158" i="4" s="1"/>
  <c r="N158" i="4" s="1"/>
  <c r="O158" i="4" s="1"/>
  <c r="P158" i="4" s="1"/>
  <c r="Q158" i="4" s="1"/>
  <c r="R158" i="4" s="1"/>
  <c r="S158" i="4" s="1"/>
  <c r="K157" i="4"/>
  <c r="L157" i="4" s="1"/>
  <c r="M157" i="4" s="1"/>
  <c r="N157" i="4" s="1"/>
  <c r="O157" i="4" s="1"/>
  <c r="P157" i="4" s="1"/>
  <c r="Q157" i="4" s="1"/>
  <c r="R157" i="4" s="1"/>
  <c r="S157" i="4" s="1"/>
  <c r="K156" i="4"/>
  <c r="L156" i="4" s="1"/>
  <c r="M156" i="4" s="1"/>
  <c r="N156" i="4" s="1"/>
  <c r="O156" i="4" s="1"/>
  <c r="P156" i="4" s="1"/>
  <c r="Q156" i="4" s="1"/>
  <c r="R156" i="4" s="1"/>
  <c r="S156" i="4" s="1"/>
  <c r="K155" i="4"/>
  <c r="L155" i="4" s="1"/>
  <c r="M155" i="4" s="1"/>
  <c r="N155" i="4" s="1"/>
  <c r="O155" i="4" s="1"/>
  <c r="P155" i="4" s="1"/>
  <c r="Q155" i="4" s="1"/>
  <c r="R155" i="4" s="1"/>
  <c r="S155" i="4" s="1"/>
  <c r="K154" i="4"/>
  <c r="L154" i="4" s="1"/>
  <c r="M154" i="4" s="1"/>
  <c r="N154" i="4" s="1"/>
  <c r="O154" i="4" s="1"/>
  <c r="P154" i="4" s="1"/>
  <c r="Q154" i="4" s="1"/>
  <c r="R154" i="4" s="1"/>
  <c r="S154" i="4" s="1"/>
  <c r="K153" i="4"/>
  <c r="L153" i="4" s="1"/>
  <c r="M153" i="4" s="1"/>
  <c r="N153" i="4" s="1"/>
  <c r="O153" i="4" s="1"/>
  <c r="P153" i="4" s="1"/>
  <c r="Q153" i="4" s="1"/>
  <c r="R153" i="4" s="1"/>
  <c r="S153" i="4" s="1"/>
  <c r="K152" i="4"/>
  <c r="L152" i="4" s="1"/>
  <c r="M152" i="4" s="1"/>
  <c r="N152" i="4" s="1"/>
  <c r="O152" i="4" s="1"/>
  <c r="P152" i="4" s="1"/>
  <c r="Q152" i="4" s="1"/>
  <c r="R152" i="4" s="1"/>
  <c r="S152" i="4" s="1"/>
  <c r="K46" i="5" l="1"/>
  <c r="L46" i="5" s="1"/>
  <c r="M46" i="5" s="1"/>
  <c r="N46" i="5" s="1"/>
  <c r="O46" i="5" s="1"/>
  <c r="P46" i="5" s="1"/>
  <c r="Q46" i="5" s="1"/>
  <c r="R46" i="5" s="1"/>
  <c r="S46" i="5" s="1"/>
  <c r="L46" i="6" l="1"/>
  <c r="M46" i="6" s="1"/>
  <c r="N46" i="6" s="1"/>
  <c r="R46" i="6" s="1"/>
  <c r="S46" i="6" s="1"/>
  <c r="L45" i="6"/>
  <c r="M45" i="6" s="1"/>
  <c r="N45" i="6" s="1"/>
  <c r="R45" i="6" s="1"/>
  <c r="S45" i="6" s="1"/>
  <c r="L44" i="6"/>
  <c r="M44" i="6" s="1"/>
  <c r="N44" i="6" s="1"/>
  <c r="R44" i="6" s="1"/>
  <c r="S44" i="6" s="1"/>
  <c r="L45" i="5"/>
  <c r="M45" i="5" s="1"/>
  <c r="N45" i="5" s="1"/>
  <c r="R45" i="5" s="1"/>
  <c r="S45" i="5" s="1"/>
  <c r="L44" i="5"/>
  <c r="M44" i="5" s="1"/>
  <c r="N44" i="5" s="1"/>
  <c r="R44" i="5" s="1"/>
  <c r="S44" i="5" s="1"/>
  <c r="L43" i="5"/>
  <c r="M43" i="5" s="1"/>
  <c r="N43" i="5" s="1"/>
  <c r="R43" i="5" s="1"/>
  <c r="S43" i="5" s="1"/>
  <c r="L42" i="5"/>
  <c r="M42" i="5" s="1"/>
  <c r="N42" i="5" s="1"/>
  <c r="R42" i="5" s="1"/>
  <c r="S42" i="5" s="1"/>
  <c r="L151" i="4"/>
  <c r="M151" i="4" s="1"/>
  <c r="N151" i="4" s="1"/>
  <c r="O151" i="4" s="1"/>
  <c r="P151" i="4" s="1"/>
  <c r="Q151" i="4" s="1"/>
  <c r="R151" i="4" s="1"/>
  <c r="S151" i="4" s="1"/>
  <c r="E151" i="4"/>
  <c r="L150" i="4"/>
  <c r="M150" i="4" s="1"/>
  <c r="N150" i="4" s="1"/>
  <c r="O150" i="4" s="1"/>
  <c r="P150" i="4" s="1"/>
  <c r="Q150" i="4" s="1"/>
  <c r="R150" i="4" s="1"/>
  <c r="S150" i="4" s="1"/>
  <c r="E150" i="4"/>
  <c r="L149" i="4"/>
  <c r="M149" i="4" s="1"/>
  <c r="N149" i="4" s="1"/>
  <c r="O149" i="4" s="1"/>
  <c r="P149" i="4" s="1"/>
  <c r="Q149" i="4" s="1"/>
  <c r="R149" i="4" s="1"/>
  <c r="S149" i="4" s="1"/>
  <c r="F149" i="4"/>
  <c r="E149" i="4"/>
  <c r="L148" i="4"/>
  <c r="M148" i="4" s="1"/>
  <c r="N148" i="4" s="1"/>
  <c r="O148" i="4" s="1"/>
  <c r="P148" i="4" s="1"/>
  <c r="Q148" i="4" s="1"/>
  <c r="R148" i="4" s="1"/>
  <c r="S148" i="4" s="1"/>
  <c r="F148" i="4"/>
  <c r="E148" i="4"/>
  <c r="L147" i="4"/>
  <c r="M147" i="4" s="1"/>
  <c r="N147" i="4" s="1"/>
  <c r="O147" i="4" s="1"/>
  <c r="P147" i="4" s="1"/>
  <c r="Q147" i="4" s="1"/>
  <c r="R147" i="4" s="1"/>
  <c r="S147" i="4" s="1"/>
  <c r="F147" i="4"/>
  <c r="E147" i="4"/>
  <c r="L146" i="4"/>
  <c r="M146" i="4" s="1"/>
  <c r="N146" i="4" s="1"/>
  <c r="O146" i="4" s="1"/>
  <c r="P146" i="4" s="1"/>
  <c r="Q146" i="4" s="1"/>
  <c r="R146" i="4" s="1"/>
  <c r="S146" i="4" s="1"/>
  <c r="E146" i="4"/>
  <c r="L145" i="4"/>
  <c r="M145" i="4" s="1"/>
  <c r="N145" i="4" s="1"/>
  <c r="O145" i="4" s="1"/>
  <c r="P145" i="4" s="1"/>
  <c r="Q145" i="4" s="1"/>
  <c r="R145" i="4" s="1"/>
  <c r="S145" i="4" s="1"/>
  <c r="E145" i="4"/>
  <c r="L144" i="4"/>
  <c r="M144" i="4" s="1"/>
  <c r="N144" i="4" s="1"/>
  <c r="O144" i="4" s="1"/>
  <c r="P144" i="4" s="1"/>
  <c r="Q144" i="4" s="1"/>
  <c r="R144" i="4" s="1"/>
  <c r="S144" i="4" s="1"/>
  <c r="F144" i="4"/>
  <c r="L143" i="4"/>
  <c r="M143" i="4" s="1"/>
  <c r="N143" i="4" s="1"/>
  <c r="O143" i="4" s="1"/>
  <c r="P143" i="4" s="1"/>
  <c r="Q143" i="4" s="1"/>
  <c r="R143" i="4" s="1"/>
  <c r="S143" i="4" s="1"/>
  <c r="E143" i="4"/>
  <c r="L142" i="4"/>
  <c r="M142" i="4" s="1"/>
  <c r="N142" i="4" s="1"/>
  <c r="O142" i="4" s="1"/>
  <c r="P142" i="4" s="1"/>
  <c r="Q142" i="4" s="1"/>
  <c r="R142" i="4" s="1"/>
  <c r="S142" i="4" s="1"/>
  <c r="L141" i="4"/>
  <c r="M141" i="4" s="1"/>
  <c r="N141" i="4" s="1"/>
  <c r="O141" i="4" s="1"/>
  <c r="P141" i="4" s="1"/>
  <c r="Q141" i="4" s="1"/>
  <c r="R141" i="4" s="1"/>
  <c r="S141" i="4" s="1"/>
  <c r="L140" i="4"/>
  <c r="M140" i="4" s="1"/>
  <c r="N140" i="4" s="1"/>
  <c r="O140" i="4" s="1"/>
  <c r="P140" i="4" s="1"/>
  <c r="Q140" i="4" s="1"/>
  <c r="R140" i="4" s="1"/>
  <c r="S140" i="4" s="1"/>
  <c r="L139" i="4"/>
  <c r="M139" i="4" s="1"/>
  <c r="N139" i="4" s="1"/>
  <c r="O139" i="4" s="1"/>
  <c r="P139" i="4" s="1"/>
  <c r="Q139" i="4" s="1"/>
  <c r="R139" i="4" s="1"/>
  <c r="S139" i="4" s="1"/>
  <c r="L138" i="4"/>
  <c r="M138" i="4" s="1"/>
  <c r="N138" i="4" s="1"/>
  <c r="O138" i="4" s="1"/>
  <c r="P138" i="4" s="1"/>
  <c r="Q138" i="4" s="1"/>
  <c r="R138" i="4" s="1"/>
  <c r="S138" i="4" s="1"/>
  <c r="L137" i="4"/>
  <c r="M137" i="4" s="1"/>
  <c r="N137" i="4" s="1"/>
  <c r="O137" i="4" s="1"/>
  <c r="P137" i="4" s="1"/>
  <c r="Q137" i="4" s="1"/>
  <c r="R137" i="4" s="1"/>
  <c r="S137" i="4" s="1"/>
  <c r="K43" i="6" l="1"/>
  <c r="L43" i="6" s="1"/>
  <c r="M43" i="6" s="1"/>
  <c r="N43" i="6" s="1"/>
  <c r="R43" i="6" s="1"/>
  <c r="S43" i="6" s="1"/>
  <c r="K42" i="6"/>
  <c r="L42" i="6" s="1"/>
  <c r="M42" i="6" s="1"/>
  <c r="N42" i="6" s="1"/>
  <c r="R42" i="6" s="1"/>
  <c r="S42" i="6" s="1"/>
  <c r="K41" i="6"/>
  <c r="L41" i="6" s="1"/>
  <c r="M41" i="6" s="1"/>
  <c r="N41" i="6" s="1"/>
  <c r="R41" i="6" s="1"/>
  <c r="S41" i="6" s="1"/>
  <c r="K40" i="6"/>
  <c r="L40" i="6" s="1"/>
  <c r="M40" i="6" s="1"/>
  <c r="N40" i="6" s="1"/>
  <c r="R40" i="6" s="1"/>
  <c r="S40" i="6" s="1"/>
  <c r="K41" i="5"/>
  <c r="L41" i="5" s="1"/>
  <c r="M41" i="5" s="1"/>
  <c r="N41" i="5" s="1"/>
  <c r="R41" i="5" s="1"/>
  <c r="S41" i="5" s="1"/>
  <c r="K40" i="5"/>
  <c r="L40" i="5" s="1"/>
  <c r="M40" i="5" s="1"/>
  <c r="N40" i="5" s="1"/>
  <c r="R40" i="5" s="1"/>
  <c r="S40" i="5" s="1"/>
  <c r="K39" i="5"/>
  <c r="L39" i="5" s="1"/>
  <c r="M39" i="5" s="1"/>
  <c r="N39" i="5" s="1"/>
  <c r="R39" i="5" s="1"/>
  <c r="S39" i="5" s="1"/>
  <c r="K38" i="5"/>
  <c r="L38" i="5" s="1"/>
  <c r="M38" i="5" s="1"/>
  <c r="N38" i="5" s="1"/>
  <c r="R38" i="5" s="1"/>
  <c r="S38" i="5" s="1"/>
  <c r="K37" i="5"/>
  <c r="L37" i="5" s="1"/>
  <c r="M37" i="5" s="1"/>
  <c r="N37" i="5" s="1"/>
  <c r="R37" i="5" s="1"/>
  <c r="S37" i="5" s="1"/>
  <c r="K36" i="5"/>
  <c r="L36" i="5" s="1"/>
  <c r="M36" i="5" s="1"/>
  <c r="N36" i="5" s="1"/>
  <c r="R36" i="5" s="1"/>
  <c r="S36" i="5" s="1"/>
  <c r="K35" i="5"/>
  <c r="L35" i="5" s="1"/>
  <c r="M35" i="5" s="1"/>
  <c r="N35" i="5" s="1"/>
  <c r="R35" i="5" s="1"/>
  <c r="S35" i="5" s="1"/>
  <c r="K34" i="5"/>
  <c r="L34" i="5" s="1"/>
  <c r="M34" i="5" s="1"/>
  <c r="N34" i="5" s="1"/>
  <c r="R34" i="5" s="1"/>
  <c r="S34" i="5" s="1"/>
  <c r="K33" i="5"/>
  <c r="L33" i="5" s="1"/>
  <c r="M33" i="5" s="1"/>
  <c r="N33" i="5" s="1"/>
  <c r="R33" i="5" s="1"/>
  <c r="S33" i="5" s="1"/>
  <c r="K32" i="5"/>
  <c r="L32" i="5" s="1"/>
  <c r="M32" i="5" s="1"/>
  <c r="N32" i="5" s="1"/>
  <c r="R32" i="5" s="1"/>
  <c r="S32" i="5" s="1"/>
  <c r="K31" i="5"/>
  <c r="L31" i="5" s="1"/>
  <c r="M31" i="5" s="1"/>
  <c r="N31" i="5" s="1"/>
  <c r="R31" i="5" s="1"/>
  <c r="S31" i="5" s="1"/>
  <c r="K30" i="5"/>
  <c r="L30" i="5" s="1"/>
  <c r="M30" i="5" s="1"/>
  <c r="N30" i="5" s="1"/>
  <c r="R30" i="5" s="1"/>
  <c r="S30" i="5" s="1"/>
  <c r="K136" i="4"/>
  <c r="L136" i="4" s="1"/>
  <c r="M136" i="4" s="1"/>
  <c r="N136" i="4" s="1"/>
  <c r="O136" i="4" s="1"/>
  <c r="P136" i="4" s="1"/>
  <c r="Q136" i="4" s="1"/>
  <c r="R136" i="4" s="1"/>
  <c r="S136" i="4" s="1"/>
  <c r="K135" i="4" l="1"/>
  <c r="L135" i="4" s="1"/>
  <c r="M135" i="4" s="1"/>
  <c r="N135" i="4" s="1"/>
  <c r="O135" i="4" s="1"/>
  <c r="P135" i="4" s="1"/>
  <c r="Q135" i="4" s="1"/>
  <c r="R135" i="4" s="1"/>
  <c r="S135" i="4" s="1"/>
  <c r="K134" i="4"/>
  <c r="L134" i="4" s="1"/>
  <c r="M134" i="4" s="1"/>
  <c r="N134" i="4" s="1"/>
  <c r="O134" i="4" s="1"/>
  <c r="P134" i="4" s="1"/>
  <c r="Q134" i="4" s="1"/>
  <c r="R134" i="4" s="1"/>
  <c r="S134" i="4" s="1"/>
  <c r="K133" i="4"/>
  <c r="L133" i="4" s="1"/>
  <c r="M133" i="4" s="1"/>
  <c r="N133" i="4" s="1"/>
  <c r="O133" i="4" s="1"/>
  <c r="P133" i="4" s="1"/>
  <c r="Q133" i="4" s="1"/>
  <c r="R133" i="4" s="1"/>
  <c r="S133" i="4" s="1"/>
  <c r="K132" i="4"/>
  <c r="L132" i="4" s="1"/>
  <c r="M132" i="4" s="1"/>
  <c r="N132" i="4" s="1"/>
  <c r="O132" i="4" s="1"/>
  <c r="P132" i="4" s="1"/>
  <c r="Q132" i="4" s="1"/>
  <c r="R132" i="4" s="1"/>
  <c r="S132" i="4" s="1"/>
  <c r="K131" i="4"/>
  <c r="L131" i="4" s="1"/>
  <c r="M131" i="4" s="1"/>
  <c r="N131" i="4" s="1"/>
  <c r="O131" i="4" s="1"/>
  <c r="P131" i="4" s="1"/>
  <c r="Q131" i="4" s="1"/>
  <c r="R131" i="4" s="1"/>
  <c r="S131" i="4" s="1"/>
  <c r="K130" i="4"/>
  <c r="L130" i="4" s="1"/>
  <c r="M130" i="4" s="1"/>
  <c r="N130" i="4" s="1"/>
  <c r="O130" i="4" s="1"/>
  <c r="P130" i="4" s="1"/>
  <c r="Q130" i="4" s="1"/>
  <c r="R130" i="4" s="1"/>
  <c r="S130" i="4" s="1"/>
  <c r="K129" i="4"/>
  <c r="L129" i="4" s="1"/>
  <c r="M129" i="4" s="1"/>
  <c r="N129" i="4" s="1"/>
  <c r="O129" i="4" s="1"/>
  <c r="P129" i="4" s="1"/>
  <c r="Q129" i="4" s="1"/>
  <c r="R129" i="4" s="1"/>
  <c r="S129" i="4" s="1"/>
  <c r="K128" i="4"/>
  <c r="L128" i="4" s="1"/>
  <c r="M128" i="4" s="1"/>
  <c r="N128" i="4" s="1"/>
  <c r="O128" i="4" s="1"/>
  <c r="P128" i="4" s="1"/>
  <c r="Q128" i="4" s="1"/>
  <c r="R128" i="4" s="1"/>
  <c r="S128" i="4" s="1"/>
  <c r="K127" i="4"/>
  <c r="L127" i="4" s="1"/>
  <c r="M127" i="4" s="1"/>
  <c r="N127" i="4" s="1"/>
  <c r="O127" i="4" s="1"/>
  <c r="P127" i="4" s="1"/>
  <c r="Q127" i="4" s="1"/>
  <c r="R127" i="4" s="1"/>
  <c r="S127" i="4" s="1"/>
  <c r="K29" i="5"/>
  <c r="L29" i="5" s="1"/>
  <c r="M29" i="5" s="1"/>
  <c r="N29" i="5" s="1"/>
  <c r="O29" i="5" s="1"/>
  <c r="P29" i="5" s="1"/>
  <c r="Q29" i="5" s="1"/>
  <c r="R29" i="5" s="1"/>
  <c r="S29" i="5" s="1"/>
  <c r="K28" i="5"/>
  <c r="L28" i="5" s="1"/>
  <c r="M28" i="5" s="1"/>
  <c r="N28" i="5" s="1"/>
  <c r="O28" i="5" s="1"/>
  <c r="P28" i="5" s="1"/>
  <c r="Q28" i="5" s="1"/>
  <c r="R28" i="5" s="1"/>
  <c r="S28" i="5" s="1"/>
  <c r="K27" i="5"/>
  <c r="L27" i="5" s="1"/>
  <c r="M27" i="5" s="1"/>
  <c r="N27" i="5" s="1"/>
  <c r="O27" i="5" s="1"/>
  <c r="P27" i="5" s="1"/>
  <c r="Q27" i="5" s="1"/>
  <c r="R27" i="5" s="1"/>
  <c r="S27" i="5" s="1"/>
  <c r="K26" i="5"/>
  <c r="L26" i="5" s="1"/>
  <c r="M26" i="5" s="1"/>
  <c r="N26" i="5" s="1"/>
  <c r="O26" i="5" s="1"/>
  <c r="P26" i="5" s="1"/>
  <c r="Q26" i="5" s="1"/>
  <c r="R26" i="5" s="1"/>
  <c r="S26" i="5" s="1"/>
  <c r="K25" i="5"/>
  <c r="L25" i="5" s="1"/>
  <c r="M25" i="5" s="1"/>
  <c r="N25" i="5" s="1"/>
  <c r="O25" i="5" s="1"/>
  <c r="P25" i="5" s="1"/>
  <c r="Q25" i="5" s="1"/>
  <c r="R25" i="5" s="1"/>
  <c r="S25" i="5" s="1"/>
  <c r="K24" i="5"/>
  <c r="L24" i="5" s="1"/>
  <c r="M24" i="5" s="1"/>
  <c r="N24" i="5" s="1"/>
  <c r="O24" i="5" s="1"/>
  <c r="P24" i="5" s="1"/>
  <c r="Q24" i="5" s="1"/>
  <c r="R24" i="5" s="1"/>
  <c r="S24" i="5" s="1"/>
  <c r="K38" i="6"/>
  <c r="L38" i="6" s="1"/>
  <c r="M38" i="6" s="1"/>
  <c r="N38" i="6" s="1"/>
  <c r="R38" i="6" s="1"/>
  <c r="S38" i="6" s="1"/>
  <c r="K126" i="4" l="1"/>
  <c r="L126" i="4" s="1"/>
  <c r="M126" i="4" s="1"/>
  <c r="N126" i="4" s="1"/>
  <c r="O126" i="4" s="1"/>
  <c r="P126" i="4" s="1"/>
  <c r="Q126" i="4" s="1"/>
  <c r="R126" i="4" s="1"/>
  <c r="S126" i="4" s="1"/>
  <c r="K37" i="6"/>
  <c r="L37" i="6" s="1"/>
  <c r="M37" i="6" s="1"/>
  <c r="N37" i="6" s="1"/>
  <c r="O37" i="6" s="1"/>
  <c r="P37" i="6" s="1"/>
  <c r="Q37" i="6" s="1"/>
  <c r="R37" i="6" s="1"/>
  <c r="S37" i="6" s="1"/>
  <c r="H37" i="6"/>
  <c r="H118" i="6" s="1"/>
  <c r="K34" i="6"/>
  <c r="L34" i="6" s="1"/>
  <c r="M34" i="6" s="1"/>
  <c r="N34" i="6" s="1"/>
  <c r="K32" i="6"/>
  <c r="L32" i="6" s="1"/>
  <c r="M32" i="6" s="1"/>
  <c r="N32" i="6" s="1"/>
  <c r="K31" i="6"/>
  <c r="L31" i="6" s="1"/>
  <c r="M31" i="6" s="1"/>
  <c r="N31" i="6" s="1"/>
  <c r="K30" i="6"/>
  <c r="L30" i="6" s="1"/>
  <c r="M30" i="6" s="1"/>
  <c r="N30" i="6" s="1"/>
  <c r="K29" i="6"/>
  <c r="K28" i="6"/>
  <c r="K27" i="6"/>
  <c r="L27" i="6" s="1"/>
  <c r="M27" i="6" s="1"/>
  <c r="N27" i="6" s="1"/>
  <c r="R27" i="6" s="1"/>
  <c r="S27" i="6" s="1"/>
  <c r="K121" i="4" l="1"/>
  <c r="L121" i="4" s="1"/>
  <c r="M121" i="4" s="1"/>
  <c r="N121" i="4" s="1"/>
  <c r="O121" i="4" s="1"/>
  <c r="P121" i="4" s="1"/>
  <c r="Q121" i="4" s="1"/>
  <c r="R121" i="4" s="1"/>
  <c r="S121" i="4" s="1"/>
  <c r="K120" i="4"/>
  <c r="L120" i="4" s="1"/>
  <c r="M120" i="4" s="1"/>
  <c r="N120" i="4" s="1"/>
  <c r="O120" i="4" s="1"/>
  <c r="P120" i="4" s="1"/>
  <c r="Q120" i="4" s="1"/>
  <c r="R120" i="4" s="1"/>
  <c r="S120" i="4" s="1"/>
  <c r="K119" i="4"/>
  <c r="L119" i="4" s="1"/>
  <c r="M119" i="4" s="1"/>
  <c r="N119" i="4" s="1"/>
  <c r="O119" i="4" s="1"/>
  <c r="P119" i="4" s="1"/>
  <c r="Q119" i="4" s="1"/>
  <c r="R119" i="4" s="1"/>
  <c r="S119" i="4" s="1"/>
  <c r="K118" i="4"/>
  <c r="L118" i="4" s="1"/>
  <c r="M118" i="4" s="1"/>
  <c r="N118" i="4" s="1"/>
  <c r="O118" i="4" s="1"/>
  <c r="P118" i="4" s="1"/>
  <c r="Q118" i="4" s="1"/>
  <c r="R118" i="4" s="1"/>
  <c r="S118" i="4" s="1"/>
  <c r="K117" i="4"/>
  <c r="L117" i="4" s="1"/>
  <c r="M117" i="4" s="1"/>
  <c r="N117" i="4" s="1"/>
  <c r="O117" i="4" s="1"/>
  <c r="P117" i="4" s="1"/>
  <c r="Q117" i="4" s="1"/>
  <c r="R117" i="4" s="1"/>
  <c r="S117" i="4" s="1"/>
  <c r="K116" i="4"/>
  <c r="L116" i="4" s="1"/>
  <c r="M116" i="4" s="1"/>
  <c r="N116" i="4" s="1"/>
  <c r="O116" i="4" s="1"/>
  <c r="P116" i="4" s="1"/>
  <c r="Q116" i="4" s="1"/>
  <c r="R116" i="4" s="1"/>
  <c r="S116" i="4" s="1"/>
  <c r="K115" i="4"/>
  <c r="L115" i="4" s="1"/>
  <c r="M115" i="4" s="1"/>
  <c r="N115" i="4" s="1"/>
  <c r="O115" i="4" s="1"/>
  <c r="P115" i="4" s="1"/>
  <c r="Q115" i="4" s="1"/>
  <c r="R115" i="4" s="1"/>
  <c r="S115" i="4" s="1"/>
  <c r="K26" i="6" l="1"/>
  <c r="L26" i="6" s="1"/>
  <c r="M26" i="6" s="1"/>
  <c r="N26" i="6" s="1"/>
  <c r="R26" i="6" s="1"/>
  <c r="S26" i="6" s="1"/>
  <c r="K25" i="6"/>
  <c r="L25" i="6" s="1"/>
  <c r="M25" i="6" s="1"/>
  <c r="N25" i="6" s="1"/>
  <c r="R25" i="6" s="1"/>
  <c r="S25" i="6" s="1"/>
  <c r="K24" i="6"/>
  <c r="L24" i="6" s="1"/>
  <c r="M24" i="6" s="1"/>
  <c r="N24" i="6" s="1"/>
  <c r="R24" i="6" s="1"/>
  <c r="S24" i="6" s="1"/>
  <c r="K23" i="6"/>
  <c r="L23" i="6" s="1"/>
  <c r="M23" i="6" s="1"/>
  <c r="N23" i="6" s="1"/>
  <c r="R23" i="6" s="1"/>
  <c r="S23" i="6" s="1"/>
  <c r="K114" i="4"/>
  <c r="L114" i="4" s="1"/>
  <c r="M114" i="4" s="1"/>
  <c r="N114" i="4" s="1"/>
  <c r="O114" i="4" s="1"/>
  <c r="P114" i="4" s="1"/>
  <c r="Q114" i="4" s="1"/>
  <c r="R114" i="4" s="1"/>
  <c r="S114" i="4" s="1"/>
  <c r="K113" i="4"/>
  <c r="L113" i="4" s="1"/>
  <c r="M113" i="4" s="1"/>
  <c r="N113" i="4" s="1"/>
  <c r="O113" i="4" s="1"/>
  <c r="P113" i="4" s="1"/>
  <c r="Q113" i="4" s="1"/>
  <c r="R113" i="4" s="1"/>
  <c r="S113" i="4" s="1"/>
  <c r="K112" i="4"/>
  <c r="L112" i="4" s="1"/>
  <c r="M112" i="4" s="1"/>
  <c r="N112" i="4" s="1"/>
  <c r="O112" i="4" s="1"/>
  <c r="P112" i="4" s="1"/>
  <c r="Q112" i="4" s="1"/>
  <c r="R112" i="4" s="1"/>
  <c r="S112" i="4" s="1"/>
  <c r="K111" i="4"/>
  <c r="L111" i="4" s="1"/>
  <c r="M111" i="4" s="1"/>
  <c r="N111" i="4" s="1"/>
  <c r="O111" i="4" s="1"/>
  <c r="P111" i="4" s="1"/>
  <c r="Q111" i="4" s="1"/>
  <c r="R111" i="4" s="1"/>
  <c r="S111" i="4" s="1"/>
  <c r="K110" i="4"/>
  <c r="L110" i="4" s="1"/>
  <c r="M110" i="4" s="1"/>
  <c r="N110" i="4" s="1"/>
  <c r="O110" i="4" s="1"/>
  <c r="P110" i="4" s="1"/>
  <c r="Q110" i="4" s="1"/>
  <c r="R110" i="4" s="1"/>
  <c r="S110" i="4" s="1"/>
  <c r="K109" i="4"/>
  <c r="L109" i="4" s="1"/>
  <c r="M109" i="4" s="1"/>
  <c r="N109" i="4" s="1"/>
  <c r="O109" i="4" s="1"/>
  <c r="P109" i="4" s="1"/>
  <c r="Q109" i="4" s="1"/>
  <c r="R109" i="4" s="1"/>
  <c r="S109" i="4" s="1"/>
  <c r="K108" i="4"/>
  <c r="L108" i="4" s="1"/>
  <c r="M108" i="4" s="1"/>
  <c r="N108" i="4" s="1"/>
  <c r="O108" i="4" s="1"/>
  <c r="P108" i="4" s="1"/>
  <c r="Q108" i="4" s="1"/>
  <c r="R108" i="4" s="1"/>
  <c r="S108" i="4" s="1"/>
  <c r="K107" i="4"/>
  <c r="L107" i="4" s="1"/>
  <c r="M107" i="4" s="1"/>
  <c r="N107" i="4" s="1"/>
  <c r="O107" i="4" s="1"/>
  <c r="P107" i="4" s="1"/>
  <c r="Q107" i="4" s="1"/>
  <c r="R107" i="4" s="1"/>
  <c r="S107" i="4" s="1"/>
  <c r="K106" i="4"/>
  <c r="L106" i="4" s="1"/>
  <c r="M106" i="4" s="1"/>
  <c r="N106" i="4" s="1"/>
  <c r="O106" i="4" s="1"/>
  <c r="P106" i="4" s="1"/>
  <c r="Q106" i="4" s="1"/>
  <c r="R106" i="4" s="1"/>
  <c r="S106" i="4" s="1"/>
  <c r="K105" i="4"/>
  <c r="L105" i="4" s="1"/>
  <c r="M105" i="4" s="1"/>
  <c r="N105" i="4" s="1"/>
  <c r="O105" i="4" s="1"/>
  <c r="P105" i="4" s="1"/>
  <c r="Q105" i="4" s="1"/>
  <c r="R105" i="4" s="1"/>
  <c r="S105" i="4" s="1"/>
  <c r="K104" i="4"/>
  <c r="L104" i="4" s="1"/>
  <c r="M104" i="4" s="1"/>
  <c r="N104" i="4" s="1"/>
  <c r="O104" i="4" s="1"/>
  <c r="P104" i="4" s="1"/>
  <c r="Q104" i="4" s="1"/>
  <c r="R104" i="4" s="1"/>
  <c r="S104" i="4" s="1"/>
  <c r="K103" i="4"/>
  <c r="L103" i="4" s="1"/>
  <c r="M103" i="4" s="1"/>
  <c r="N103" i="4" s="1"/>
  <c r="O103" i="4" s="1"/>
  <c r="P103" i="4" s="1"/>
  <c r="Q103" i="4" s="1"/>
  <c r="R103" i="4" s="1"/>
  <c r="S103" i="4" s="1"/>
  <c r="K102" i="4"/>
  <c r="L102" i="4" s="1"/>
  <c r="M102" i="4" s="1"/>
  <c r="N102" i="4" s="1"/>
  <c r="O102" i="4" s="1"/>
  <c r="P102" i="4" s="1"/>
  <c r="Q102" i="4" s="1"/>
  <c r="R102" i="4" s="1"/>
  <c r="S102" i="4" s="1"/>
  <c r="K101" i="4"/>
  <c r="L101" i="4" s="1"/>
  <c r="M101" i="4" s="1"/>
  <c r="N101" i="4" s="1"/>
  <c r="O101" i="4" s="1"/>
  <c r="P101" i="4" s="1"/>
  <c r="Q101" i="4" s="1"/>
  <c r="R101" i="4" s="1"/>
  <c r="S101" i="4" s="1"/>
  <c r="K100" i="4"/>
  <c r="L100" i="4" s="1"/>
  <c r="M100" i="4" s="1"/>
  <c r="N100" i="4" s="1"/>
  <c r="O100" i="4" s="1"/>
  <c r="P100" i="4" s="1"/>
  <c r="Q100" i="4" s="1"/>
  <c r="R100" i="4" s="1"/>
  <c r="S100" i="4" s="1"/>
  <c r="K99" i="4"/>
  <c r="L99" i="4" s="1"/>
  <c r="M99" i="4" s="1"/>
  <c r="N99" i="4" s="1"/>
  <c r="O99" i="4" s="1"/>
  <c r="P99" i="4" s="1"/>
  <c r="Q99" i="4" s="1"/>
  <c r="R99" i="4" s="1"/>
  <c r="S99" i="4" s="1"/>
  <c r="K98" i="4"/>
  <c r="L98" i="4" s="1"/>
  <c r="M98" i="4" s="1"/>
  <c r="N98" i="4" s="1"/>
  <c r="O98" i="4" s="1"/>
  <c r="P98" i="4" s="1"/>
  <c r="Q98" i="4" s="1"/>
  <c r="R98" i="4" s="1"/>
  <c r="S98" i="4" s="1"/>
  <c r="K97" i="4"/>
  <c r="L97" i="4" s="1"/>
  <c r="M97" i="4" s="1"/>
  <c r="N97" i="4" s="1"/>
  <c r="O97" i="4" s="1"/>
  <c r="P97" i="4" s="1"/>
  <c r="Q97" i="4" s="1"/>
  <c r="R97" i="4" s="1"/>
  <c r="S97" i="4" s="1"/>
  <c r="K96" i="4"/>
  <c r="L96" i="4" s="1"/>
  <c r="M96" i="4" s="1"/>
  <c r="N96" i="4" s="1"/>
  <c r="O96" i="4" s="1"/>
  <c r="P96" i="4" s="1"/>
  <c r="Q96" i="4" s="1"/>
  <c r="R96" i="4" s="1"/>
  <c r="S96" i="4" s="1"/>
  <c r="K95" i="4"/>
  <c r="L95" i="4" s="1"/>
  <c r="M95" i="4" s="1"/>
  <c r="N95" i="4" s="1"/>
  <c r="O95" i="4" s="1"/>
  <c r="P95" i="4" s="1"/>
  <c r="Q95" i="4" s="1"/>
  <c r="R95" i="4" s="1"/>
  <c r="S95" i="4" s="1"/>
  <c r="K94" i="4"/>
  <c r="L94" i="4" s="1"/>
  <c r="M94" i="4" s="1"/>
  <c r="N94" i="4" s="1"/>
  <c r="O94" i="4" s="1"/>
  <c r="P94" i="4" s="1"/>
  <c r="Q94" i="4" s="1"/>
  <c r="R94" i="4" s="1"/>
  <c r="S94" i="4" s="1"/>
  <c r="K93" i="4"/>
  <c r="L93" i="4" s="1"/>
  <c r="M93" i="4" s="1"/>
  <c r="N93" i="4" s="1"/>
  <c r="O93" i="4" s="1"/>
  <c r="P93" i="4" s="1"/>
  <c r="Q93" i="4" s="1"/>
  <c r="R93" i="4" s="1"/>
  <c r="S93" i="4" s="1"/>
  <c r="K92" i="4"/>
  <c r="L92" i="4" s="1"/>
  <c r="M92" i="4" s="1"/>
  <c r="N92" i="4" s="1"/>
  <c r="O92" i="4" s="1"/>
  <c r="P92" i="4" s="1"/>
  <c r="Q92" i="4" s="1"/>
  <c r="R92" i="4" s="1"/>
  <c r="S92" i="4" s="1"/>
  <c r="K91" i="4"/>
  <c r="L91" i="4" s="1"/>
  <c r="M91" i="4" s="1"/>
  <c r="N91" i="4" s="1"/>
  <c r="O91" i="4" s="1"/>
  <c r="P91" i="4" s="1"/>
  <c r="Q91" i="4" s="1"/>
  <c r="R91" i="4" s="1"/>
  <c r="S91" i="4" s="1"/>
  <c r="K90" i="4"/>
  <c r="L90" i="4" s="1"/>
  <c r="M90" i="4" s="1"/>
  <c r="N90" i="4" s="1"/>
  <c r="O90" i="4" s="1"/>
  <c r="P90" i="4" s="1"/>
  <c r="Q90" i="4" s="1"/>
  <c r="R90" i="4" s="1"/>
  <c r="S90" i="4" s="1"/>
  <c r="K89" i="4"/>
  <c r="L89" i="4" s="1"/>
  <c r="M89" i="4" s="1"/>
  <c r="N89" i="4" s="1"/>
  <c r="O89" i="4" s="1"/>
  <c r="P89" i="4" s="1"/>
  <c r="Q89" i="4" s="1"/>
  <c r="R89" i="4" s="1"/>
  <c r="S89" i="4" s="1"/>
  <c r="K22" i="6" l="1"/>
  <c r="L22" i="6" s="1"/>
  <c r="M22" i="6" s="1"/>
  <c r="N22" i="6" s="1"/>
  <c r="R22" i="6" s="1"/>
  <c r="S22" i="6" s="1"/>
  <c r="K21" i="6"/>
  <c r="L21" i="6" s="1"/>
  <c r="M21" i="6" s="1"/>
  <c r="N21" i="6" s="1"/>
  <c r="R21" i="6" s="1"/>
  <c r="S21" i="6" s="1"/>
  <c r="K20" i="6"/>
  <c r="L20" i="6" s="1"/>
  <c r="M20" i="6" s="1"/>
  <c r="N20" i="6" s="1"/>
  <c r="R20" i="6" s="1"/>
  <c r="S20" i="6" s="1"/>
  <c r="K19" i="6"/>
  <c r="L19" i="6" s="1"/>
  <c r="M19" i="6" s="1"/>
  <c r="N19" i="6" s="1"/>
  <c r="R19" i="6" s="1"/>
  <c r="S19" i="6" s="1"/>
  <c r="K18" i="6"/>
  <c r="L18" i="6" s="1"/>
  <c r="M18" i="6" s="1"/>
  <c r="N18" i="6" s="1"/>
  <c r="R18" i="6" s="1"/>
  <c r="S18" i="6" s="1"/>
  <c r="K17" i="6"/>
  <c r="L17" i="6" s="1"/>
  <c r="M17" i="6" s="1"/>
  <c r="N17" i="6" s="1"/>
  <c r="R17" i="6" s="1"/>
  <c r="S17" i="6" s="1"/>
  <c r="K16" i="6"/>
  <c r="L16" i="6" s="1"/>
  <c r="M16" i="6" s="1"/>
  <c r="N16" i="6" s="1"/>
  <c r="R16" i="6" s="1"/>
  <c r="S16" i="6" s="1"/>
  <c r="K15" i="6"/>
  <c r="L15" i="6" s="1"/>
  <c r="M15" i="6" s="1"/>
  <c r="N15" i="6" s="1"/>
  <c r="R15" i="6" s="1"/>
  <c r="S15" i="6" s="1"/>
  <c r="K14" i="6"/>
  <c r="L14" i="6" s="1"/>
  <c r="M14" i="6" s="1"/>
  <c r="N14" i="6" s="1"/>
  <c r="R14" i="6" s="1"/>
  <c r="S14" i="6" s="1"/>
  <c r="K88" i="4"/>
  <c r="L88" i="4" s="1"/>
  <c r="M88" i="4" s="1"/>
  <c r="N88" i="4" s="1"/>
  <c r="R88" i="4" s="1"/>
  <c r="S88" i="4" s="1"/>
  <c r="K87" i="4"/>
  <c r="L87" i="4" s="1"/>
  <c r="M87" i="4" s="1"/>
  <c r="N87" i="4" s="1"/>
  <c r="R87" i="4" s="1"/>
  <c r="S87" i="4" s="1"/>
  <c r="K86" i="4"/>
  <c r="L86" i="4" s="1"/>
  <c r="M86" i="4" s="1"/>
  <c r="N86" i="4" s="1"/>
  <c r="R86" i="4" s="1"/>
  <c r="S86" i="4" s="1"/>
  <c r="K85" i="4"/>
  <c r="L85" i="4" s="1"/>
  <c r="M85" i="4" s="1"/>
  <c r="N85" i="4" s="1"/>
  <c r="R85" i="4" s="1"/>
  <c r="S85" i="4" s="1"/>
  <c r="K84" i="4"/>
  <c r="L84" i="4" s="1"/>
  <c r="M84" i="4" s="1"/>
  <c r="N84" i="4" s="1"/>
  <c r="R84" i="4" s="1"/>
  <c r="S84" i="4" s="1"/>
  <c r="K83" i="4"/>
  <c r="L83" i="4" s="1"/>
  <c r="M83" i="4" s="1"/>
  <c r="N83" i="4" s="1"/>
  <c r="O83" i="4" s="1"/>
  <c r="P83" i="4" s="1"/>
  <c r="Q83" i="4" s="1"/>
  <c r="R83" i="4" s="1"/>
  <c r="S83" i="4" s="1"/>
  <c r="K82" i="4"/>
  <c r="L82" i="4" s="1"/>
  <c r="M82" i="4" s="1"/>
  <c r="N82" i="4" s="1"/>
  <c r="O82" i="4" s="1"/>
  <c r="P82" i="4" s="1"/>
  <c r="Q82" i="4" s="1"/>
  <c r="R82" i="4" s="1"/>
  <c r="S82" i="4" s="1"/>
  <c r="K81" i="4"/>
  <c r="L81" i="4" s="1"/>
  <c r="M81" i="4" s="1"/>
  <c r="N81" i="4" s="1"/>
  <c r="O81" i="4" s="1"/>
  <c r="P81" i="4" s="1"/>
  <c r="Q81" i="4" s="1"/>
  <c r="R81" i="4" s="1"/>
  <c r="S81" i="4" s="1"/>
  <c r="K80" i="4"/>
  <c r="L80" i="4" s="1"/>
  <c r="M80" i="4" s="1"/>
  <c r="N80" i="4" s="1"/>
  <c r="O80" i="4" s="1"/>
  <c r="P80" i="4" s="1"/>
  <c r="Q80" i="4" s="1"/>
  <c r="R80" i="4" s="1"/>
  <c r="S80" i="4" s="1"/>
  <c r="K79" i="4"/>
  <c r="L79" i="4" s="1"/>
  <c r="M79" i="4" s="1"/>
  <c r="N79" i="4" s="1"/>
  <c r="O79" i="4" s="1"/>
  <c r="P79" i="4" s="1"/>
  <c r="Q79" i="4" s="1"/>
  <c r="R79" i="4" s="1"/>
  <c r="S79" i="4" s="1"/>
  <c r="K78" i="4"/>
  <c r="L78" i="4" s="1"/>
  <c r="M78" i="4" s="1"/>
  <c r="N78" i="4" s="1"/>
  <c r="O78" i="4" s="1"/>
  <c r="P78" i="4" s="1"/>
  <c r="Q78" i="4" s="1"/>
  <c r="R78" i="4" s="1"/>
  <c r="S78" i="4" s="1"/>
  <c r="K77" i="4"/>
  <c r="L77" i="4" s="1"/>
  <c r="M77" i="4" s="1"/>
  <c r="N77" i="4" s="1"/>
  <c r="O77" i="4" s="1"/>
  <c r="P77" i="4" s="1"/>
  <c r="Q77" i="4" s="1"/>
  <c r="R77" i="4" s="1"/>
  <c r="S77" i="4" s="1"/>
  <c r="K76" i="4"/>
  <c r="L76" i="4" s="1"/>
  <c r="M76" i="4" s="1"/>
  <c r="N76" i="4" s="1"/>
  <c r="O76" i="4" s="1"/>
  <c r="P76" i="4" s="1"/>
  <c r="Q76" i="4" s="1"/>
  <c r="R76" i="4" s="1"/>
  <c r="S76" i="4" s="1"/>
  <c r="K23" i="5" l="1"/>
  <c r="L23" i="5" s="1"/>
  <c r="M23" i="5" s="1"/>
  <c r="N23" i="5" s="1"/>
  <c r="O23" i="5" s="1"/>
  <c r="P23" i="5" s="1"/>
  <c r="Q23" i="5" s="1"/>
  <c r="R23" i="5" s="1"/>
  <c r="S23" i="5" s="1"/>
  <c r="K75" i="4"/>
  <c r="L75" i="4" s="1"/>
  <c r="M75" i="4" s="1"/>
  <c r="N75" i="4" s="1"/>
  <c r="O75" i="4" s="1"/>
  <c r="P75" i="4" s="1"/>
  <c r="Q75" i="4" s="1"/>
  <c r="R75" i="4" s="1"/>
  <c r="S75" i="4" s="1"/>
  <c r="K74" i="4"/>
  <c r="L74" i="4" s="1"/>
  <c r="M74" i="4" s="1"/>
  <c r="N74" i="4" s="1"/>
  <c r="O74" i="4" s="1"/>
  <c r="P74" i="4" s="1"/>
  <c r="Q74" i="4" s="1"/>
  <c r="R74" i="4" s="1"/>
  <c r="S74" i="4" s="1"/>
  <c r="K73" i="4"/>
  <c r="L73" i="4" s="1"/>
  <c r="M73" i="4" s="1"/>
  <c r="N73" i="4" s="1"/>
  <c r="O73" i="4" s="1"/>
  <c r="P73" i="4" s="1"/>
  <c r="Q73" i="4" s="1"/>
  <c r="R73" i="4" s="1"/>
  <c r="S73" i="4" s="1"/>
  <c r="K72" i="4"/>
  <c r="L72" i="4" s="1"/>
  <c r="M72" i="4" s="1"/>
  <c r="N72" i="4" s="1"/>
  <c r="O72" i="4" s="1"/>
  <c r="P72" i="4" s="1"/>
  <c r="Q72" i="4" s="1"/>
  <c r="R72" i="4" s="1"/>
  <c r="S72" i="4" s="1"/>
  <c r="K71" i="4"/>
  <c r="L71" i="4" s="1"/>
  <c r="M71" i="4" s="1"/>
  <c r="N71" i="4" s="1"/>
  <c r="O71" i="4" s="1"/>
  <c r="P71" i="4" s="1"/>
  <c r="Q71" i="4" s="1"/>
  <c r="R71" i="4" s="1"/>
  <c r="S71" i="4" s="1"/>
  <c r="K13" i="6" l="1"/>
  <c r="L13" i="6" s="1"/>
  <c r="M13" i="6" s="1"/>
  <c r="K12" i="6"/>
  <c r="L12" i="6" s="1"/>
  <c r="M12" i="6" s="1"/>
  <c r="Q12" i="6" s="1"/>
  <c r="R12" i="6" s="1"/>
  <c r="S12" i="6" s="1"/>
  <c r="K11" i="6"/>
  <c r="L11" i="6" s="1"/>
  <c r="M11" i="6" s="1"/>
  <c r="Q11" i="6" s="1"/>
  <c r="R11" i="6" s="1"/>
  <c r="S11" i="6" s="1"/>
  <c r="K22" i="5"/>
  <c r="L22" i="5" s="1"/>
  <c r="M22" i="5" s="1"/>
  <c r="N22" i="5" s="1"/>
  <c r="O22" i="5" s="1"/>
  <c r="P22" i="5" s="1"/>
  <c r="Q22" i="5" s="1"/>
  <c r="R22" i="5" s="1"/>
  <c r="S22" i="5" s="1"/>
  <c r="K21" i="5"/>
  <c r="L21" i="5" s="1"/>
  <c r="M21" i="5" s="1"/>
  <c r="N21" i="5" s="1"/>
  <c r="O21" i="5" s="1"/>
  <c r="P21" i="5" s="1"/>
  <c r="Q21" i="5" s="1"/>
  <c r="R21" i="5" s="1"/>
  <c r="S21" i="5" s="1"/>
  <c r="K20" i="5"/>
  <c r="L20" i="5" s="1"/>
  <c r="M20" i="5" s="1"/>
  <c r="Q20" i="5" s="1"/>
  <c r="R20" i="5" s="1"/>
  <c r="S20" i="5" s="1"/>
  <c r="K19" i="5"/>
  <c r="L19" i="5" s="1"/>
  <c r="M19" i="5" s="1"/>
  <c r="Q19" i="5" s="1"/>
  <c r="R19" i="5" s="1"/>
  <c r="S19" i="5" s="1"/>
  <c r="K69" i="4"/>
  <c r="L69" i="4" s="1"/>
  <c r="M69" i="4" s="1"/>
  <c r="N69" i="4" s="1"/>
  <c r="O69" i="4" s="1"/>
  <c r="P69" i="4" s="1"/>
  <c r="Q69" i="4" s="1"/>
  <c r="R69" i="4" s="1"/>
  <c r="S69" i="4" s="1"/>
  <c r="K18" i="5" l="1"/>
  <c r="L18" i="5" s="1"/>
  <c r="M18" i="5" s="1"/>
  <c r="N18" i="5" s="1"/>
  <c r="R18" i="5" s="1"/>
  <c r="S18" i="5" s="1"/>
  <c r="K10" i="6"/>
  <c r="L10" i="6" s="1"/>
  <c r="M10" i="6" s="1"/>
  <c r="N10" i="6" s="1"/>
  <c r="R10" i="6" s="1"/>
  <c r="S10" i="6" s="1"/>
  <c r="K9" i="6"/>
  <c r="L9" i="6" s="1"/>
  <c r="M9" i="6" s="1"/>
  <c r="N9" i="6" s="1"/>
  <c r="R9" i="6" s="1"/>
  <c r="S9" i="6" s="1"/>
  <c r="K8" i="6"/>
  <c r="L8" i="6" s="1"/>
  <c r="M8" i="6" s="1"/>
  <c r="N8" i="6" s="1"/>
  <c r="R8" i="6" s="1"/>
  <c r="S8" i="6" s="1"/>
  <c r="K7" i="6"/>
  <c r="L7" i="6" s="1"/>
  <c r="M7" i="6" s="1"/>
  <c r="N7" i="6" s="1"/>
  <c r="R7" i="6" s="1"/>
  <c r="S7" i="6" s="1"/>
  <c r="L67" i="4" l="1"/>
  <c r="M67" i="4" s="1"/>
  <c r="N67" i="4" s="1"/>
  <c r="O67" i="4" s="1"/>
  <c r="P67" i="4" s="1"/>
  <c r="Q67" i="4" s="1"/>
  <c r="R67" i="4" s="1"/>
  <c r="S67" i="4" s="1"/>
  <c r="L66" i="4"/>
  <c r="M66" i="4" s="1"/>
  <c r="N66" i="4" s="1"/>
  <c r="O66" i="4" s="1"/>
  <c r="P66" i="4" s="1"/>
  <c r="Q66" i="4" s="1"/>
  <c r="R66" i="4" s="1"/>
  <c r="L65" i="4"/>
  <c r="M65" i="4" s="1"/>
  <c r="N65" i="4" s="1"/>
  <c r="O65" i="4" s="1"/>
  <c r="P65" i="4" s="1"/>
  <c r="Q65" i="4" s="1"/>
  <c r="R65" i="4" s="1"/>
  <c r="S65" i="4" s="1"/>
  <c r="R64" i="4"/>
  <c r="S64" i="4" s="1"/>
  <c r="O63" i="4"/>
  <c r="P63" i="4" s="1"/>
  <c r="Q63" i="4" s="1"/>
  <c r="S63" i="4" s="1"/>
  <c r="L63" i="4"/>
  <c r="M63" i="4" s="1"/>
  <c r="K10" i="4" l="1"/>
  <c r="L10" i="4" s="1"/>
  <c r="M10" i="4" s="1"/>
  <c r="N10" i="4" s="1"/>
  <c r="O10" i="4" s="1"/>
  <c r="P10" i="4" s="1"/>
  <c r="Q10" i="4" s="1"/>
  <c r="K9" i="4"/>
  <c r="L9" i="4" s="1"/>
  <c r="M9" i="4" s="1"/>
  <c r="N9" i="4" s="1"/>
  <c r="O9" i="4" s="1"/>
  <c r="P9" i="4" s="1"/>
  <c r="Q9" i="4" s="1"/>
  <c r="K8" i="4"/>
  <c r="L8" i="4" s="1"/>
  <c r="M8" i="4" s="1"/>
  <c r="N8" i="4" s="1"/>
  <c r="O8" i="4" s="1"/>
  <c r="P8" i="4" s="1"/>
  <c r="Q8" i="4" s="1"/>
  <c r="K6" i="6" l="1"/>
  <c r="L6" i="6" s="1"/>
  <c r="M6" i="6" s="1"/>
  <c r="N6" i="6" s="1"/>
  <c r="R6" i="6" s="1"/>
  <c r="S6" i="6" s="1"/>
  <c r="K5" i="6"/>
  <c r="L5" i="6" s="1"/>
  <c r="M5" i="6" s="1"/>
  <c r="N5" i="6" s="1"/>
  <c r="R5" i="6" s="1"/>
  <c r="S5" i="6" s="1"/>
  <c r="K9" i="5" l="1"/>
  <c r="L9" i="5" s="1"/>
  <c r="M9" i="5" s="1"/>
  <c r="N9" i="5" s="1"/>
  <c r="R9" i="5" s="1"/>
  <c r="S9" i="5" s="1"/>
  <c r="K8" i="5"/>
  <c r="L8" i="5" s="1"/>
  <c r="M8" i="5" s="1"/>
  <c r="N8" i="5" s="1"/>
  <c r="R8" i="5" s="1"/>
  <c r="S8" i="5" s="1"/>
  <c r="K7" i="5"/>
  <c r="L7" i="5" s="1"/>
  <c r="M7" i="5" s="1"/>
  <c r="N7" i="5" s="1"/>
  <c r="R7" i="5" s="1"/>
  <c r="S7" i="5" s="1"/>
  <c r="K6" i="5"/>
  <c r="L6" i="5" s="1"/>
  <c r="M6" i="5" s="1"/>
  <c r="N6" i="5" s="1"/>
  <c r="R6" i="5" s="1"/>
  <c r="S6" i="5" s="1"/>
  <c r="K5" i="5"/>
  <c r="L5" i="5" s="1"/>
  <c r="M5" i="5" s="1"/>
  <c r="N5" i="5" s="1"/>
  <c r="R5" i="5" s="1"/>
  <c r="S5" i="5" s="1"/>
  <c r="C6" i="8" l="1"/>
  <c r="C7" i="8" l="1"/>
  <c r="C4" i="8" l="1"/>
  <c r="C5" i="8"/>
  <c r="C8"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Rahel Akalewold</author>
  </authors>
  <commentList>
    <comment ref="I41" authorId="0" shapeId="0" xr:uid="{00000000-0006-0000-0200-000001000000}">
      <text>
        <r>
          <rPr>
            <b/>
            <sz val="9"/>
            <color rgb="FF000000"/>
            <rFont val="Tahoma"/>
            <family val="2"/>
          </rPr>
          <t>Rahel Akalewold:</t>
        </r>
        <r>
          <rPr>
            <sz val="9"/>
            <color rgb="FF000000"/>
            <rFont val="Tahoma"/>
            <family val="2"/>
          </rPr>
          <t xml:space="preserve">
</t>
        </r>
        <r>
          <rPr>
            <sz val="9"/>
            <color rgb="FF000000"/>
            <rFont val="Tahoma"/>
            <family val="2"/>
          </rPr>
          <t>S</t>
        </r>
      </text>
    </comment>
  </commentList>
</comments>
</file>

<file path=xl/sharedStrings.xml><?xml version="1.0" encoding="utf-8"?>
<sst xmlns="http://schemas.openxmlformats.org/spreadsheetml/2006/main" count="3218" uniqueCount="1010">
  <si>
    <t>Review Type</t>
  </si>
  <si>
    <t>GO</t>
  </si>
  <si>
    <t>Prior</t>
  </si>
  <si>
    <t>CS</t>
  </si>
  <si>
    <t>CW</t>
  </si>
  <si>
    <t>Procurement Category Code</t>
  </si>
  <si>
    <t>NC</t>
  </si>
  <si>
    <t xml:space="preserve">RFP </t>
  </si>
  <si>
    <t xml:space="preserve">QCBS </t>
  </si>
  <si>
    <t>Goods</t>
  </si>
  <si>
    <t>Post</t>
  </si>
  <si>
    <t xml:space="preserve">RFB </t>
  </si>
  <si>
    <t xml:space="preserve">FBS </t>
  </si>
  <si>
    <t xml:space="preserve">RFQ </t>
  </si>
  <si>
    <t xml:space="preserve">LCS </t>
  </si>
  <si>
    <t>Consultant Services</t>
  </si>
  <si>
    <t xml:space="preserve">DIR </t>
  </si>
  <si>
    <t xml:space="preserve">QBS </t>
  </si>
  <si>
    <t xml:space="preserve">NC </t>
  </si>
  <si>
    <t>Non-Consulting Services</t>
  </si>
  <si>
    <t xml:space="preserve">UN </t>
  </si>
  <si>
    <t xml:space="preserve">CDS </t>
  </si>
  <si>
    <t xml:space="preserve">EA </t>
  </si>
  <si>
    <t xml:space="preserve">CDD </t>
  </si>
  <si>
    <t xml:space="preserve">INDV </t>
  </si>
  <si>
    <t>Procurement Method Definition</t>
  </si>
  <si>
    <t>IMP</t>
  </si>
  <si>
    <t xml:space="preserve">FCA </t>
  </si>
  <si>
    <t>Quality and Cost-Based Selection</t>
  </si>
  <si>
    <t>Request for Proposals</t>
  </si>
  <si>
    <t>COMM</t>
  </si>
  <si>
    <t xml:space="preserve">APA </t>
  </si>
  <si>
    <t xml:space="preserve">NPO </t>
  </si>
  <si>
    <t>Fixed Budget Selection</t>
  </si>
  <si>
    <t>Request for Bids</t>
  </si>
  <si>
    <t xml:space="preserve">PPP </t>
  </si>
  <si>
    <t>BANK</t>
  </si>
  <si>
    <t>Least Cost Selection</t>
  </si>
  <si>
    <t>Request for Quotations</t>
  </si>
  <si>
    <t xml:space="preserve">CP </t>
  </si>
  <si>
    <t xml:space="preserve">PRA </t>
  </si>
  <si>
    <t>Quality Based Selection</t>
  </si>
  <si>
    <t>Direct Selection</t>
  </si>
  <si>
    <t xml:space="preserve">CAPA </t>
  </si>
  <si>
    <t xml:space="preserve">CQS </t>
  </si>
  <si>
    <t>Consultant Qualification Selection</t>
  </si>
  <si>
    <t xml:space="preserve">CCP </t>
  </si>
  <si>
    <t>UN Agencies (Direct)</t>
  </si>
  <si>
    <t>Individual Consultant Selection</t>
  </si>
  <si>
    <t>Procurement Agents</t>
  </si>
  <si>
    <t>Force Account</t>
  </si>
  <si>
    <t>Public Private Partnerships</t>
  </si>
  <si>
    <t>Type of Competition Code</t>
  </si>
  <si>
    <t>OC</t>
  </si>
  <si>
    <t>LC</t>
  </si>
  <si>
    <t>DC</t>
  </si>
  <si>
    <t xml:space="preserve">Open Competition </t>
  </si>
  <si>
    <t xml:space="preserve">Limited Competition </t>
  </si>
  <si>
    <t xml:space="preserve">Direct Competition </t>
  </si>
  <si>
    <t xml:space="preserve">Type of Competition </t>
  </si>
  <si>
    <t xml:space="preserve">Invitation Date </t>
  </si>
  <si>
    <t xml:space="preserve">Opening Date </t>
  </si>
  <si>
    <t xml:space="preserve">Evaluation Date </t>
  </si>
  <si>
    <t xml:space="preserve">Approval Date </t>
  </si>
  <si>
    <t xml:space="preserve">Contract Vetting </t>
  </si>
  <si>
    <t xml:space="preserve">Contract Signing </t>
  </si>
  <si>
    <t xml:space="preserve">Request Submission Date  
</t>
  </si>
  <si>
    <t>INDV</t>
  </si>
  <si>
    <t xml:space="preserve">Combined Evaluation </t>
  </si>
  <si>
    <t>Opening of Financial Proposal</t>
  </si>
  <si>
    <t>Sourcing Category Code</t>
  </si>
  <si>
    <t>Sourcing Type of Competition</t>
  </si>
  <si>
    <t>Sourcing Category Definition</t>
  </si>
  <si>
    <t>Sourcing Method Definition</t>
  </si>
  <si>
    <t>Sourcing Method Code (GO)</t>
  </si>
  <si>
    <t>Sourcing Method Code (CS)</t>
  </si>
  <si>
    <t>Sourcing Method Code (NC)</t>
  </si>
  <si>
    <t>W</t>
  </si>
  <si>
    <t>Works</t>
  </si>
  <si>
    <t>Sourcing Method Code (W)</t>
  </si>
  <si>
    <t>Sourcing 
Method</t>
  </si>
  <si>
    <t xml:space="preserve">
Category - Sourcing </t>
  </si>
  <si>
    <t xml:space="preserve">Non-Consultancy Services </t>
  </si>
  <si>
    <t xml:space="preserve">Goods </t>
  </si>
  <si>
    <t xml:space="preserve">Works </t>
  </si>
  <si>
    <t>RFQ</t>
  </si>
  <si>
    <r>
      <rPr>
        <b/>
        <u/>
        <sz val="11"/>
        <color indexed="9"/>
        <rFont val="Arial"/>
        <family val="2"/>
      </rPr>
      <t>Reference No</t>
    </r>
    <r>
      <rPr>
        <b/>
        <sz val="11"/>
        <color indexed="9"/>
        <rFont val="Arial"/>
        <family val="2"/>
      </rPr>
      <t xml:space="preserve">. 
</t>
    </r>
  </si>
  <si>
    <r>
      <rPr>
        <b/>
        <u/>
        <sz val="11"/>
        <color indexed="9"/>
        <rFont val="Arial"/>
        <family val="2"/>
      </rPr>
      <t>Estimated Amount</t>
    </r>
    <r>
      <rPr>
        <b/>
        <sz val="11"/>
        <color indexed="9"/>
        <rFont val="Arial"/>
        <family val="2"/>
      </rPr>
      <t xml:space="preserve"> in US$
</t>
    </r>
  </si>
  <si>
    <r>
      <rPr>
        <b/>
        <u/>
        <sz val="11"/>
        <color indexed="9"/>
        <rFont val="Arial"/>
        <family val="2"/>
      </rPr>
      <t>Financed By</t>
    </r>
    <r>
      <rPr>
        <b/>
        <sz val="11"/>
        <color indexed="9"/>
        <rFont val="Arial"/>
        <family val="2"/>
      </rPr>
      <t xml:space="preserve">
</t>
    </r>
  </si>
  <si>
    <t>DIR</t>
  </si>
  <si>
    <t>N/A</t>
  </si>
  <si>
    <t>RFB</t>
  </si>
  <si>
    <r>
      <rPr>
        <b/>
        <u/>
        <sz val="11"/>
        <color indexed="9"/>
        <rFont val="Arial"/>
        <family val="2"/>
      </rPr>
      <t>Description</t>
    </r>
    <r>
      <rPr>
        <b/>
        <sz val="11"/>
        <color indexed="9"/>
        <rFont val="Arial"/>
        <family val="2"/>
      </rPr>
      <t xml:space="preserve">
</t>
    </r>
  </si>
  <si>
    <t>CQS</t>
  </si>
  <si>
    <t>MS (100%)</t>
  </si>
  <si>
    <t>AUC/AFMD/G/001</t>
  </si>
  <si>
    <t>AUC/AFMD/G/002</t>
  </si>
  <si>
    <t>AUC/CIDO/C/001</t>
  </si>
  <si>
    <t>MS</t>
  </si>
  <si>
    <t>EU</t>
  </si>
  <si>
    <t>Total</t>
  </si>
  <si>
    <t>GOODS</t>
  </si>
  <si>
    <t>NON-CONSULTANCY SERVICES</t>
  </si>
  <si>
    <t>WORKS</t>
  </si>
  <si>
    <t>TOTAL</t>
  </si>
  <si>
    <t>Category</t>
  </si>
  <si>
    <t>No.</t>
  </si>
  <si>
    <t>CONSULTANCY SERVICES</t>
  </si>
  <si>
    <t>Total Amount (USD)</t>
  </si>
  <si>
    <t>IP</t>
  </si>
  <si>
    <t>AUC/AFMD/NC/001</t>
  </si>
  <si>
    <t>AUC/AFMD/NC/004</t>
  </si>
  <si>
    <t>AUC/CIDO/C/002</t>
  </si>
  <si>
    <t>AUC/CIDO/C/003</t>
  </si>
  <si>
    <t>Consultancy services for policy development for cso accreditation in AU (AU Organs + Institutions)</t>
  </si>
  <si>
    <t>AUC/CIDO/C/004</t>
  </si>
  <si>
    <t>Consultancy services for the inclusion of citizen climate security into the interfaith Dialogue Forum on Violent Extremism</t>
  </si>
  <si>
    <t>AUC/DARBE/C/001</t>
  </si>
  <si>
    <t>AUC/DARBE/C/002</t>
  </si>
  <si>
    <t>AUC/DARBE/C/003</t>
  </si>
  <si>
    <t>AUC/DARBE/C/004</t>
  </si>
  <si>
    <t>AUC/DARBE/C/005</t>
  </si>
  <si>
    <t>AUC/DARBE/C/006</t>
  </si>
  <si>
    <t>AUC/DARBE/C/007</t>
  </si>
  <si>
    <t>AUC/DARBE/C/008</t>
  </si>
  <si>
    <t>AUC/DARBE/C/009</t>
  </si>
  <si>
    <t>AUC/DARBE/C/010</t>
  </si>
  <si>
    <t>AUC/DARBE/C/011</t>
  </si>
  <si>
    <t>AUC/DARBE/C/012</t>
  </si>
  <si>
    <t>AUC/DARBE/C/013</t>
  </si>
  <si>
    <t>AUC/DARBE/C/014</t>
  </si>
  <si>
    <t>AUC/DARBE/C/015</t>
  </si>
  <si>
    <t>AUC/DARBE/C/016</t>
  </si>
  <si>
    <t>AUC/DARBE/C/017</t>
  </si>
  <si>
    <t>AUC/DARBE/C/018</t>
  </si>
  <si>
    <t>AUC/DARBE/C/019</t>
  </si>
  <si>
    <t>AUC/DARBE/C/020</t>
  </si>
  <si>
    <t>AUC/DARBE/C/021</t>
  </si>
  <si>
    <t>AUC/DARBE/C/022</t>
  </si>
  <si>
    <t>AUC/DARBE/C/023</t>
  </si>
  <si>
    <t>AUC/DARBE/C/024</t>
  </si>
  <si>
    <t>AUC/DARBE/C/025</t>
  </si>
  <si>
    <t>AUC/DARBE/C/026</t>
  </si>
  <si>
    <t>AUC/DARBE/C/027</t>
  </si>
  <si>
    <t>AUC/DARBE/C/028</t>
  </si>
  <si>
    <t>AUC/DARBE/C/029</t>
  </si>
  <si>
    <t>AUC/DARBE/C/030</t>
  </si>
  <si>
    <t>AUC/DARBE/C/031</t>
  </si>
  <si>
    <t>AUC/DARBE/C/032</t>
  </si>
  <si>
    <t>AUC/DARBE/C/033</t>
  </si>
  <si>
    <t>AUC/DARBE/C/034</t>
  </si>
  <si>
    <t>AUC/DARBE/C/035</t>
  </si>
  <si>
    <t>AUC/DARBE/C/036</t>
  </si>
  <si>
    <t>AUC/DARBE/C/037</t>
  </si>
  <si>
    <t>AUC/DARBE/C/038</t>
  </si>
  <si>
    <t>AUC/DARBE/C/039</t>
  </si>
  <si>
    <t>AUC/DARBE/C/040</t>
  </si>
  <si>
    <t>AUC/DARBE/C/041</t>
  </si>
  <si>
    <t>AUC/DARBE/C/044</t>
  </si>
  <si>
    <t>AUC/DARBE/NC/001</t>
  </si>
  <si>
    <t>AUC/DARBE/NC/002</t>
  </si>
  <si>
    <t>AUC/DARBE/NC/003</t>
  </si>
  <si>
    <t>AUC/DARBE/NC/004</t>
  </si>
  <si>
    <t>AUC/DARBE/NC/006</t>
  </si>
  <si>
    <t>CDS</t>
  </si>
  <si>
    <t>AUSPIV</t>
  </si>
  <si>
    <t>WB</t>
  </si>
  <si>
    <t>Printing of AU Echo Magazine and AU Insert in English and French in a Framework Contract</t>
  </si>
  <si>
    <t>AUC/DIC/G/002</t>
  </si>
  <si>
    <t>AUC/DIC/G/003</t>
  </si>
  <si>
    <t>MS(100%)</t>
  </si>
  <si>
    <t>EU &amp; JPA (100%)</t>
  </si>
  <si>
    <t xml:space="preserve">Produce and disseminate Knowledge and communication on Democratic Governance Trends (DGTrends) </t>
  </si>
  <si>
    <t xml:space="preserve">Development of promotional materials, policy briefs and studies on Constitutionalism, Rule of Law and Justice as well as training manuals and mainstreaming of ACDEG in school curricula.  </t>
  </si>
  <si>
    <t>EU(100%)</t>
  </si>
  <si>
    <t xml:space="preserve">Hiring of four (4) Consultants to undertake survey/analysis on political parties in the continent </t>
  </si>
  <si>
    <t xml:space="preserve">Hiring of Consultants for the supervision of the African Union Human Rights Memorial Construction </t>
  </si>
  <si>
    <t>Produce and disseminate Knowledge and communication on Livingstone Syllabus</t>
  </si>
  <si>
    <t>Development of promotional materials, policy briefs and studies on humanitarian issues as well as training manuals</t>
  </si>
  <si>
    <t>Purchase of items for the AU Humaniatrian Law and Policy Training Center-Livingstone</t>
  </si>
  <si>
    <t>Purchase of memorabilia items for the 1969 OAU Convention on Refugees and AU 2009 Convention on IDPs</t>
  </si>
  <si>
    <t>LCS</t>
  </si>
  <si>
    <t>RFP</t>
  </si>
  <si>
    <t xml:space="preserve">Individual Consultancy - for the compilation and publication of the African Union Compendium of Good practices in Drug Use prevention and Treatment </t>
  </si>
  <si>
    <t xml:space="preserve">Individual Consultancy - for the rapportering, moderation and compilation of proceedings report of the Continental Consultation on Drug Demand Reduction </t>
  </si>
  <si>
    <t>IND</t>
  </si>
  <si>
    <t>AUC/IED/C/001</t>
  </si>
  <si>
    <t>AUC/IED/C/002</t>
  </si>
  <si>
    <t>KfW</t>
  </si>
  <si>
    <t>AUC/IED/C/003</t>
  </si>
  <si>
    <t>AUC/IED/C/004</t>
  </si>
  <si>
    <t>AUC/IED/C/005</t>
  </si>
  <si>
    <t>AUC/IED/C/006</t>
  </si>
  <si>
    <t>World Bank</t>
  </si>
  <si>
    <t>AUC/IED/C/007</t>
  </si>
  <si>
    <t>AUC/IED/C/008</t>
  </si>
  <si>
    <t>Maintenance of Medical Equipment(Framework Contracts)</t>
  </si>
  <si>
    <t xml:space="preserve">RFB                                                    </t>
  </si>
  <si>
    <t>Purchase of Medical Equipment (for COVID-19 and Other disease outbreaks)</t>
  </si>
  <si>
    <t>Purchase of Medical Products and Supplies</t>
  </si>
  <si>
    <t>Purchase of Laboratoty Consumables</t>
  </si>
  <si>
    <t>AUC/MIS/C/001</t>
  </si>
  <si>
    <t>QCBS</t>
  </si>
  <si>
    <t>AUC/MIS/C/002</t>
  </si>
  <si>
    <t>AUC/MIS/C/003</t>
  </si>
  <si>
    <t>AUC/MIS/C/004</t>
  </si>
  <si>
    <t>AUC/MIS/C/005</t>
  </si>
  <si>
    <t>AUC/MIS/C/006</t>
  </si>
  <si>
    <t>JFA</t>
  </si>
  <si>
    <t>Member States</t>
  </si>
  <si>
    <t>AUC/SSSD/G/001</t>
  </si>
  <si>
    <t>AUC/SSSD/G/002</t>
  </si>
  <si>
    <t>AUC/SSSD/G/003</t>
  </si>
  <si>
    <t>AUC/SSSD/NC/001</t>
  </si>
  <si>
    <t>AUC/SSSD/NC/002</t>
  </si>
  <si>
    <t>AUC/SSSD/NC/003</t>
  </si>
  <si>
    <t>Partners</t>
  </si>
  <si>
    <t>Consultancy for the Digitalization of PBFA Archive &amp; Registry</t>
  </si>
  <si>
    <t>Consultancy services for Review of Accounts payable &amp; receivables</t>
  </si>
  <si>
    <t>AUC/PRO/G/001</t>
  </si>
  <si>
    <t>AUC/PRO/G/002</t>
  </si>
  <si>
    <t>AUC/PRO/G/003</t>
  </si>
  <si>
    <t>AUC/PRO/G/004</t>
  </si>
  <si>
    <t>PB-JPA04</t>
  </si>
  <si>
    <t>PB-EUC41</t>
  </si>
  <si>
    <t>PB-MST01</t>
  </si>
  <si>
    <t>AUC/BCP/C/001</t>
  </si>
  <si>
    <t>AUC/WGYD/G/004</t>
  </si>
  <si>
    <t>AUC/WGYD/G/005</t>
  </si>
  <si>
    <t>AfDB</t>
  </si>
  <si>
    <t>Recruitment of a consultant to develop a guideline on developing and implementing National Action Plan on UNSCR 1325</t>
  </si>
  <si>
    <t xml:space="preserve">Recruitment of a consultant to develop a Database of  Research Institutes/CSOs/Women's groups or Networks working on WPS issues </t>
  </si>
  <si>
    <t>Recruitment of a consultant to develop aTracking and Monitoring Database Application for QIPs, projects, activities related to the implementation of the GPSP</t>
  </si>
  <si>
    <t>Recruitment of a consultant to develop online/offline courses Developer</t>
  </si>
  <si>
    <t>AUC/PAPS/CMD/NC/001</t>
  </si>
  <si>
    <t>AUC/PTSD/C/001</t>
  </si>
  <si>
    <t>AUC/DCMP/G/001</t>
  </si>
  <si>
    <t>AUC/DCMP/G/002</t>
  </si>
  <si>
    <t>AUC/DCMP/G/003</t>
  </si>
  <si>
    <t>AUC/DCMP/G/004</t>
  </si>
  <si>
    <t>Maintenance of Fujistu Document scanner</t>
  </si>
  <si>
    <t>Enhance the height of cubicles with Pixel glass in preventing pandemics.</t>
  </si>
  <si>
    <t>Installation of HVAC to the meeting hall in the old conference center</t>
  </si>
  <si>
    <t>Installation Solar panels and lights in the old compound as an alternative source of energ</t>
  </si>
  <si>
    <t>AUC/AFMD/NC/002</t>
  </si>
  <si>
    <t>AUC/AFMD/NC/003</t>
  </si>
  <si>
    <t>AUC/AFMD/NC/005</t>
  </si>
  <si>
    <t xml:space="preserve">Purchase 5 vehicles </t>
  </si>
  <si>
    <t xml:space="preserve">Purchase 3D scanners-tool to scan buildings and convert them into 3D. </t>
  </si>
  <si>
    <t>Recruitment of consultancy firms on the restructuring of the Pan-African Parliament, Judicial and Quasi-Judicial Organs, the African Union Specialised Technical Agencies and Offices, the African Union Permanent Representational Offices, and the African Union Liaison Offices, the strengthening of the working methods of the African Union Peace and Security Council and its role in conflict prevention and crisis management.</t>
  </si>
  <si>
    <t xml:space="preserve">Member states </t>
  </si>
  <si>
    <t>Recruitment of consultancy firmsto develop proposal for The Division of Labour Between the Africa Union, Regional Economic Communities, Regional Mechanisms and Member States.</t>
  </si>
  <si>
    <t>AUC/BCP/C/002</t>
  </si>
  <si>
    <t>Consultancy services for a feasibility study on the African Diaspora Finance Corporation</t>
  </si>
  <si>
    <t>Consultancy for consolidated framework of Program of activities /action for CIDO</t>
  </si>
  <si>
    <t>Consultancy service to support implemention of the Plant Health Strategy</t>
  </si>
  <si>
    <t>Consultancy service to support implemention of the Animal Health Strategy</t>
  </si>
  <si>
    <t>Consultancy service to support implemention of the Food Safety Strategy</t>
  </si>
  <si>
    <t>Consultancy service to support implemention of the SPS Framework</t>
  </si>
  <si>
    <t>Consultancy service to support coordination of SPS Initiatives</t>
  </si>
  <si>
    <t>Consultancy service to support implemention of the Food security and nutrition Initiatives related to CAADP and UNFSS Outcomes</t>
  </si>
  <si>
    <t>Consultancy service to support Communication and Knowledge Management of Malabo CAADP</t>
  </si>
  <si>
    <t>Consultancy service to support Monitoring, Evaluation and Learning of Malabo CAADP</t>
  </si>
  <si>
    <t xml:space="preserve">Consultancy service to support domestication of the Continental Guidelines for the harmonization of seed regulatory frameworks </t>
  </si>
  <si>
    <t>Consultancy service to support establishment of Genetic Resource Banks for the identification and preservation of indigenous plant genetic resources adaptable to local environmental conditions and enhancement of biodiversity in line with Assembly Decision (Doc Assembly/AU/7(V) of June 2005)</t>
  </si>
  <si>
    <t>Consultancy service to support development of seed quality assurance and certification systems including operationalisation of the Forum for African Seed Testing</t>
  </si>
  <si>
    <t>Renew consultancy services to support implementation of the ASBP</t>
  </si>
  <si>
    <t>Renew consultancy service to support domestication of the Continental Guidelines on Use of Biotechnology in Food and Agriculture in Africa</t>
  </si>
  <si>
    <t xml:space="preserve">Consultancy for mapping continental and regional institutions and coordination mechanisms dealing with SPS and elaborate proposals for a clear division of labor, vertical and horizontal relationships </t>
  </si>
  <si>
    <t xml:space="preserve">Consultancy to support the development and implementation of  continental policies and plans to strengthen Food safety and SPS related animal and plant health governance systems </t>
  </si>
  <si>
    <t xml:space="preserve">Consultancy to support for SPS capacity strengthening on priority competencies </t>
  </si>
  <si>
    <t xml:space="preserve">Consultancy to support establishment of SPS systems (EWARS and RASFF) </t>
  </si>
  <si>
    <t xml:space="preserve">Consultancy to support SPS advocacy and communication plans </t>
  </si>
  <si>
    <t>Hiring of a Consultant  to conduct a regional journalist workshop to widely disseminate BR findings</t>
  </si>
  <si>
    <t>Consultancy service to develop communication materials showcasing CAADP/Malabo Declaration (Video and Print)</t>
  </si>
  <si>
    <t xml:space="preserve">Hiring of  two Consultants  to conduct a  Training for the regional and National CAADP focal points </t>
  </si>
  <si>
    <t>Consultancy service to develop CAADP E-BR, DashBoard and online Communication toolkits</t>
  </si>
  <si>
    <t>Consultancy service to develop the Knowledge Management platform and products for the CAADP Network</t>
  </si>
  <si>
    <t>Consultancy Services to develop tools and materials to support RAIP and NAIP review process</t>
  </si>
  <si>
    <t xml:space="preserve"> Consultancy to review the BR Technical Guidelines, Country Reporting Template, Technical Notes and eBR</t>
  </si>
  <si>
    <r>
      <t>Consultancy to conduct</t>
    </r>
    <r>
      <rPr>
        <sz val="11"/>
        <color theme="1"/>
        <rFont val="Arial"/>
        <family val="2"/>
      </rPr>
      <t xml:space="preserve"> internal evaluation of the whole BR process to review the efficacy of the self-reporting system(s) and suggest measures to strengthen the quality of the process</t>
    </r>
  </si>
  <si>
    <t xml:space="preserve"> Consultancy to assess BR recommendations in RECs and MS;</t>
  </si>
  <si>
    <t>Consultancy to Document specific policy and institutional changes implemented by MS that became on-track in a particular Commitments or Indicators</t>
  </si>
  <si>
    <t>Consultancy to facilitate Training for  more experts in the BR process and tools</t>
  </si>
  <si>
    <t>Consultancy to carry out an assessment and Mapping of RAIP and NAIP Status within the Frame of CAADP and FSS</t>
  </si>
  <si>
    <t xml:space="preserve">Consultancy to develop an online CAADP Experts Roster database </t>
  </si>
  <si>
    <t>Consultancy to develop a Policy for the BR data use</t>
  </si>
  <si>
    <t>Consultancy to facilitate Knowledeg sharing, knolwedge transfer and Peer learning on JSR and NAIP implementation</t>
  </si>
  <si>
    <t>Consultancy  (food safety experts) to support country situational analysis and develop costed food safety master plans</t>
  </si>
  <si>
    <t>Consultancy to develop data architecture for food safety data hub</t>
  </si>
  <si>
    <t>Consultancy  to develop digital portal based on AFSI platform</t>
  </si>
  <si>
    <t>Interpretation and hosting virtual meeting for PACA PPM</t>
  </si>
  <si>
    <t>Consultancy to support messaging, design and layout of 12 communication materials</t>
  </si>
  <si>
    <t xml:space="preserve">Hire consultant who will coordinate PACA in  West-Central Africa </t>
  </si>
  <si>
    <t>Hire consultant to conduct project evaluation and document learnings from the 12 countries which will be packaged into a policy framework document for scaling out to more AU Member States</t>
  </si>
  <si>
    <t>Hire Consultants to support mainstreaming of nutrition into NAIPs/RAIPs</t>
  </si>
  <si>
    <t>Hire Consultant to support development of a Continental Food security and Nutrition Framework</t>
  </si>
  <si>
    <t>AUC/DARBE/C/042</t>
  </si>
  <si>
    <t>Hire Consultant to support development of a Continental Food security and Nutrition Strategy</t>
  </si>
  <si>
    <t>AUC/DARBE/C/043</t>
  </si>
  <si>
    <t>Hire Consultants to support the implementation of the Declaration on Biofortication and Industrial Fortification</t>
  </si>
  <si>
    <t>Hire Consultant to support activities related to the Theme of the year 2022</t>
  </si>
  <si>
    <t>AUC/DARBE/C/045</t>
  </si>
  <si>
    <t>Hire consultant to mainstream the African Common Position on UNFSS into NAIPs/RAIPS as well as the BR processes</t>
  </si>
  <si>
    <t>AUC/DARBE/C/046</t>
  </si>
  <si>
    <t>Hiring a consultant to prepare report on facilitating Agricultural research and transfer of technologies and innovations that enhance the resilience of smallholder livelihoods (promotion and adoption of improved agricultural technologies among small holders in semi-arid zones of Africa)</t>
  </si>
  <si>
    <t>AUC/DARBE/C/047</t>
  </si>
  <si>
    <t>Hiring a consultant to prepare report on Improve, align and implement Policies and strategies addressing key issues affecting the resilience of smallholder livelihoods</t>
  </si>
  <si>
    <t>AUC/DARBE/C/048</t>
  </si>
  <si>
    <t>Hiring a consultant to prepare report on Promoting Development of agricultural commodity value-chains to enhance resilience of livelihoods and production systems</t>
  </si>
  <si>
    <t>AUC/DARBE/C/049</t>
  </si>
  <si>
    <t>Hiring a consultant to prepare report on Enhance the capacity of African young researchers/relevant stakeholders on the challenges of land degradation, desertification, and climate change adaptation</t>
  </si>
  <si>
    <t>AUC/DARBE/C/050</t>
  </si>
  <si>
    <t>Hiring a consultant to prepare report on supporting  knowledge management, including the documentation (by national and regional research organizations and advisory service institutions) of CSA best-practice experiences and lessons that help build resilience and facilitate their widespread dissemination and scaling-up across SAZ</t>
  </si>
  <si>
    <t>AUC/DARBE/C/051</t>
  </si>
  <si>
    <t>Hiring a consultant to prepare report on Facilitating Operationalization of a platform of climate change and desertification and strengthen implementation of the UNCCD process in Africa</t>
  </si>
  <si>
    <t>AUC/DARBE/C/052</t>
  </si>
  <si>
    <t>Consultancy services to undertake an analytical study on trade in agriculture to inform the development of agriculture chapter and road map towards AfCFTA</t>
  </si>
  <si>
    <t>AUC/DARBE/C/053</t>
  </si>
  <si>
    <t>OS (100%)</t>
  </si>
  <si>
    <t xml:space="preserve">Consultancy Service for the Development of work analsyis and Structure for the Land Policy Centre </t>
  </si>
  <si>
    <t>AUC/DARBE/C/054</t>
  </si>
  <si>
    <t xml:space="preserve">Partners </t>
  </si>
  <si>
    <t xml:space="preserve">Recruit Consultant Service for Post Harvest Loss Management </t>
  </si>
  <si>
    <t>AUC/DARBE/C/055</t>
  </si>
  <si>
    <t>Recruit a consult to Review the RED strategy 2022-2025</t>
  </si>
  <si>
    <t>AUC/DARBE/C/056</t>
  </si>
  <si>
    <t xml:space="preserve">Consultancy Services to set up Women in Agribusiness Platforms </t>
  </si>
  <si>
    <t>AUC/DARBE/C/057</t>
  </si>
  <si>
    <t>Communication, Translation, Printing/publication and Dissemination of materials related to ASBP</t>
  </si>
  <si>
    <t xml:space="preserve">Production and Dissemination of Seed Catalogues </t>
  </si>
  <si>
    <t>Professional editing and design of seed and biotechnology documents for publication</t>
  </si>
  <si>
    <t>Production of advocacy and outreach materials related to seed sector</t>
  </si>
  <si>
    <t>Production and Dissemination of Digital Audio, Film, print and Promotional content  on CAADP and related activities</t>
  </si>
  <si>
    <t>Designing and Printing  the 3rd CAADP BR Report</t>
  </si>
  <si>
    <t>AUC/DARBE/NC/007</t>
  </si>
  <si>
    <t xml:space="preserve">CAADP PP Conference promotional  materials - Video, photo recording </t>
  </si>
  <si>
    <t>AUC/DARBE/NC/008</t>
  </si>
  <si>
    <t>Publish and Print  PACA communication materials</t>
  </si>
  <si>
    <t>AUC/DARBE/NC/009</t>
  </si>
  <si>
    <t>Procurement of goods to enhance the working environment of the newly constructed Printing Plant which include shelves, dehumidifier, air compressor, UPS, file cabinets and other items used for the creation of  office spaces and partitions and other goods that will minimize exposure  to chemicals and other printing related health barriers.</t>
  </si>
  <si>
    <t>G</t>
  </si>
  <si>
    <t>Purchase of spare-parts for the Printing machines - The spare-parts will be used for the Five Unit Offset Machine, Four Unit offset machine, Full color digital press, Large format Laminating machine,  Assembler, Three Knife Trimmer, Photocopier, Heavy duty business and invitation card printer, Heavy duty numbering machine, perforating and creasing machine and other printing machines</t>
  </si>
  <si>
    <t>Purchase of Occupational Safety and Health Hazard minimization tools – to comply to the Printing Industry OSHA and industry standards and ensure safe workplaces. The tools includes PPEs, early warning tools...</t>
  </si>
  <si>
    <t>Maintenance Agreement and Services for the Heavy-duty Printing machines with the Suppliers.</t>
  </si>
  <si>
    <t>AUC/DCMP/NC/005</t>
  </si>
  <si>
    <t>Consultancy Services to Develop External Audit Manual</t>
  </si>
  <si>
    <t>AUC/DCP/C/001</t>
  </si>
  <si>
    <t>Selection of a service provider for the design and production of hand bags for Board and AOC members</t>
  </si>
  <si>
    <t>AUC/DCP/NC/001</t>
  </si>
  <si>
    <t>software development to track audit recommendations "ARTS"</t>
  </si>
  <si>
    <t>AUC/DCP/NC/002</t>
  </si>
  <si>
    <t>Improve work condition in the office - Two Built-in air conditioner</t>
  </si>
  <si>
    <t>AUC/DCP/NC/003</t>
  </si>
  <si>
    <t xml:space="preserve">Construction of an archive room </t>
  </si>
  <si>
    <t>AUC/DCP/NC/004</t>
  </si>
  <si>
    <t>Procurement of office equipment - One Paper Shredder/one coat hanger</t>
  </si>
  <si>
    <t>AUC/DCP/G/001</t>
  </si>
  <si>
    <t>Procurement of Furniture - Three ventilations Fans</t>
  </si>
  <si>
    <t>AUC/DCP/G/002</t>
  </si>
  <si>
    <t xml:space="preserve">Gifts </t>
  </si>
  <si>
    <t>AUC/DCP/G/003</t>
  </si>
  <si>
    <t>SAP S4 HANA Training  for Managers, Business Users, SAP team</t>
  </si>
  <si>
    <t>AUC/ERP/C/001</t>
  </si>
  <si>
    <t>World Bank Capacity Building</t>
  </si>
  <si>
    <t>SAP  Value Realization/ Support on S4 HANA</t>
  </si>
  <si>
    <t>AUC/ERP/C/002</t>
  </si>
  <si>
    <t>SAP S4 HANA Infrastructure Hosting / Clouds Costs ( Servers and Storage computing)</t>
  </si>
  <si>
    <t>AUC/ERP/C/003</t>
  </si>
  <si>
    <t>Implementation /Support  of  SAP S4 HANA Success Factors / Cloud Submodules</t>
  </si>
  <si>
    <t>AUC/ERP/C/004</t>
  </si>
  <si>
    <t>SAP S4 HANA Implementation Project Consultancy Services</t>
  </si>
  <si>
    <t>AUC/ERP/C/005</t>
  </si>
  <si>
    <t>Purchase of additional SAP S4 HANA Success Factors / Cloud  Licenses / Subscriptions</t>
  </si>
  <si>
    <t>AUC/ERP/NC/001</t>
  </si>
  <si>
    <t>Recruitment of Procurement Officer (consultant)</t>
  </si>
  <si>
    <t>Recruitment of  Planning Officer (consultant)</t>
  </si>
  <si>
    <t>Recruitment of Programme assistant (consultant)</t>
  </si>
  <si>
    <t>Recruitment of Event organizing officer (consultant)</t>
  </si>
  <si>
    <t>Procurement of contractor for Virtual networking platforms development and operation</t>
  </si>
  <si>
    <t>Procurement of contractor for Maintenance of GMES &amp; Africa Website</t>
  </si>
  <si>
    <t>Procurement of contractor for Maintenance, IT and Systems Development of GMES &amp; Africa Geoportal and Digital Learning Platform</t>
  </si>
  <si>
    <t xml:space="preserve">Recruitment of a consultant for development of Policy and strategy framework </t>
  </si>
  <si>
    <t>Recruitment of a consultant for Establishing African Innovation Scoreboard platform</t>
  </si>
  <si>
    <t>Consultancy Services to Develop and Support Member States to domesticate and implement Key Continental Frameworks, including the Pan-African Quality Assurance and Accreditaion Frameworks</t>
  </si>
  <si>
    <t>CQS/CDC</t>
  </si>
  <si>
    <t>PPP/FCA</t>
  </si>
  <si>
    <t>Consultancy to Support the Monitoring and Evaluation of the Continental Education Strategy for Africa</t>
  </si>
  <si>
    <t>Consultancy Service to support policy development, reviews, and analysis towards strengthening ICT integration in TVET in Member States</t>
  </si>
  <si>
    <t>Consultancy to support the implementation of continental programme to identify, promote and support the scale-up of sustainable Education Innovations in Africa</t>
  </si>
  <si>
    <t>AUC/ESTI/C/001</t>
  </si>
  <si>
    <t>AUC/ESTI/C/002</t>
  </si>
  <si>
    <t>AUC/ESTI/C/003</t>
  </si>
  <si>
    <t>AUC/ESTI/C/004</t>
  </si>
  <si>
    <t>AUC/ESTI/C/005</t>
  </si>
  <si>
    <t>AUC/ESTI/C/006</t>
  </si>
  <si>
    <t>AUC/ESTI/C/007</t>
  </si>
  <si>
    <t>AUC/ESTI/C/008</t>
  </si>
  <si>
    <t>AUC/ESTI/C/009</t>
  </si>
  <si>
    <t>AUC/ESTI/C/010</t>
  </si>
  <si>
    <t>AUC/ESTI/C/011</t>
  </si>
  <si>
    <t>AUC/ESTI/C/012</t>
  </si>
  <si>
    <t>AUC/ESTI/C/013</t>
  </si>
  <si>
    <t>Procure 1500 goodies, T-shirts, USB, mugs, caps, folders, etc. for all activities in 2022</t>
  </si>
  <si>
    <t>AUC/ESTI/G/001</t>
  </si>
  <si>
    <t xml:space="preserve">Procure Branding and Promotional materials (publications, banners, Roll-ups etc) for the GMES &amp; Africa Awards and Kick-off meeting within Africa Week (Benin) </t>
  </si>
  <si>
    <t>AUC/ESTI/G/002</t>
  </si>
  <si>
    <t>Procure Branding and Promotional materials (publications, banners, Roll-ups, etc.) for First GMES &amp; Africa Women Workshop (Benin)</t>
  </si>
  <si>
    <t>AUC/ESTI/G/003</t>
  </si>
  <si>
    <t>Procure Branding and Promotional materials (publications, banners, Roll-ups, etc). for the First continental service workshop on Natural Resources &amp; Water in Zambia</t>
  </si>
  <si>
    <t>AUC/ESTI/G/004</t>
  </si>
  <si>
    <t>Procure Branding and Promotional materials (publications, banners, Roll-ups, etc.) for the First Continental service workshop on Marine &amp; Coastal areas in Ghana</t>
  </si>
  <si>
    <t>AUC/ESTI/G/005</t>
  </si>
  <si>
    <t>Procure Branding and Promotional materials (publications, banners, Roll-ups, etc.) for the Joint Service Workshop (Services 1&amp;2) (Dakar, Senegal)</t>
  </si>
  <si>
    <t>AUC/ESTI/G/006</t>
  </si>
  <si>
    <t>Procure Branding and Promotional materials (publications, banners, Roll-ups, etc.) for GMES &amp; Africa Hackathon (Kigali, Rwanda)</t>
  </si>
  <si>
    <t>AUC/ESTI/G/007</t>
  </si>
  <si>
    <t>Publication of booklet for AURG II programme publicity</t>
  </si>
  <si>
    <t>AUC/ESTI/G/008</t>
  </si>
  <si>
    <t>Stationery items purchase - AURG II</t>
  </si>
  <si>
    <t>AUC/ESTI/G/009</t>
  </si>
  <si>
    <t>Consultancy to support Organize Entrepreneurship Training for Youth and Women on best practices in project management, Private Public Partnership projects, Microfinance</t>
  </si>
  <si>
    <t>PB-TUR01</t>
  </si>
  <si>
    <t>Consultancy service to prepare a continental programme for women and youth entrepreneurship development in Africa</t>
  </si>
  <si>
    <t>Consultancy service to Publish the Second Edition of Business Directory and update the African Investment Promotion Network Website</t>
  </si>
  <si>
    <t>Consultancy to Implement the joint AU-AACB strategy for the establishment of the African Central Bank (ACB) and monitor the implementation of the macroeconomic convergence criteria.</t>
  </si>
  <si>
    <t>Consultancy to Implement the Pan-African Stock Exchange (PASE) in collaboration with African Security Exchange Association (ASEA)</t>
  </si>
  <si>
    <t>Consultancy to Implement African Digital Financial Inclusion Strategy</t>
  </si>
  <si>
    <t>Consultancy to follow up the implementation of the Regulatory Framework and setting up the Pan African Payment and Payment System</t>
  </si>
  <si>
    <t>Consultancy to Produce and disseminate the Africa's Development dynamics report</t>
  </si>
  <si>
    <t>Consultancy service to Produce and disseminate the Report on Assessing the UN SDGs and AU Agenda 2063 in Africa</t>
  </si>
  <si>
    <t>Consultancy service to support the establishment and strengthening of Continental Networks of Commodity Producers in Mining, Agriculture and Energy</t>
  </si>
  <si>
    <t>Consultancy service to review the AU BIAT Action Plan and its implementation of the</t>
  </si>
  <si>
    <t>Consultancy to Support the operationalization of the African Trade Observatory.</t>
  </si>
  <si>
    <t>Consultancy service to Support  the operationalization of the AU Action Plan for boosting Intra-African trade Agenda</t>
  </si>
  <si>
    <t>Technical Assistance (2) to coordinate the establishment of the AU Trade Observatory</t>
  </si>
  <si>
    <t>Consultancy service to support AU Member States in strengthening their Export Capacity in International Trade</t>
  </si>
  <si>
    <t>Consultancy service to draft the 2022 African Integration Report and review the African Multidimensional Regional Integration Index</t>
  </si>
  <si>
    <t>Consultancy service to sonduct a Continental Forensic Review of the implementation of the Abuja Treaty - AU-RECs</t>
  </si>
  <si>
    <t>Consultancy service to support the development of Regional and global value chain.</t>
  </si>
  <si>
    <t>PB-GIZ01</t>
  </si>
  <si>
    <t>Consultancy service to supportf the Africa Industrialization Week.</t>
  </si>
  <si>
    <t>Consultancy servie to Support the strategy and plan of action on Africa Fashion Value Chain (clothes, shoes and bags, Jewelry, cosmetics) (validation meeting; adoption, advocacy, implementation).</t>
  </si>
  <si>
    <t>Consultancy service to support the Symposium on Special Economic Zones and Green Industrialization, with RECs, MS, SEZ, private.</t>
  </si>
  <si>
    <t>Consultancy service for the operationalization of the Enterprise Africa Network (a Network to support Business Development Services for the SMEs and Start-ups).</t>
  </si>
  <si>
    <t>Consultancy service to support the organization of 2 Expert Working Group and one validation meeting on Enterprise Africa Network.</t>
  </si>
  <si>
    <t>Consultancy service to support the launch of Enterprise Africa Network.</t>
  </si>
  <si>
    <t>Consultancy service to support the  SME annual Forum.</t>
  </si>
  <si>
    <t>Consultancy service to support the organization of  African SME Development Partnership Platform (ASMED PP,) with RECs, Member States, bilateral and multilateral development partners, (AfDB), DFIs, the private sector, UN agencies (UNIDO, UNECA, UNCTAD, UNDP, ITC, etc.).</t>
  </si>
  <si>
    <t>AUC/ETIM/C/001</t>
  </si>
  <si>
    <t>AUC/ETIM/C/002</t>
  </si>
  <si>
    <t>AUC/ETIM/C/003</t>
  </si>
  <si>
    <t>AUC/ETIM/C/004</t>
  </si>
  <si>
    <t>AUC/ETIM/C/005</t>
  </si>
  <si>
    <t>AUC/ETIM/C/006</t>
  </si>
  <si>
    <t>AUC/ETIM/C/007</t>
  </si>
  <si>
    <t>AUC/ETIM/C/008</t>
  </si>
  <si>
    <t>AUC/ETIM/C/009</t>
  </si>
  <si>
    <t>AUC/ETIM/C/010</t>
  </si>
  <si>
    <t>AUC/ETIM/C/011</t>
  </si>
  <si>
    <t>AUC/ETIM/C/012</t>
  </si>
  <si>
    <t>AUC/ETIM/C/013</t>
  </si>
  <si>
    <t>AUC/ETIM/C/014</t>
  </si>
  <si>
    <t>AUC/ETIM/C/015</t>
  </si>
  <si>
    <t>AUC/ETIM/C/016</t>
  </si>
  <si>
    <t>AUC/ETIM/C/017</t>
  </si>
  <si>
    <t>AUC/ETIM/C/018</t>
  </si>
  <si>
    <t>AUC/ETIM/C/019</t>
  </si>
  <si>
    <t>AUC/ETIM/C/020</t>
  </si>
  <si>
    <t>AUC/ETIM/C/021</t>
  </si>
  <si>
    <t>AUC/ETIM/C/022</t>
  </si>
  <si>
    <t>AUC/ETIM/C/023</t>
  </si>
  <si>
    <t>AUC/ETIM/C/024</t>
  </si>
  <si>
    <t>AUC/ETIM/C/025</t>
  </si>
  <si>
    <t>AUC/ETIM/C/026</t>
  </si>
  <si>
    <t>Production of Publication on AIDA</t>
  </si>
  <si>
    <t>Production of Publication on Enterprise Africa Network</t>
  </si>
  <si>
    <t>Production of Publication on Special Economic Zones and Green (SEZs)</t>
  </si>
  <si>
    <t>Production of Publication on SME</t>
  </si>
  <si>
    <t>AUC/ETIM/G/001</t>
  </si>
  <si>
    <t>AUC/ETIM/G/002</t>
  </si>
  <si>
    <t>AUC/ETIM/G/003</t>
  </si>
  <si>
    <t>AUC/ETIM/G/004</t>
  </si>
  <si>
    <t>AUC/FIN/C/001</t>
  </si>
  <si>
    <t>Provide support to the implementation of the Budget &amp; Financial reforms</t>
  </si>
  <si>
    <t>AUC/FIN/C/002</t>
  </si>
  <si>
    <t>AUC/FIN/C/003</t>
  </si>
  <si>
    <t>Revision of the AU Accounting and Procedures Manual</t>
  </si>
  <si>
    <t>AUC/FIN/C/004</t>
  </si>
  <si>
    <t>Undertake Business Process Improvements in the Directorate for efficiency and effectiveness</t>
  </si>
  <si>
    <t>AUC/FIN/C/005</t>
  </si>
  <si>
    <t>Development of the Scale of Assessment for Member States Contributions 2023 -2025</t>
  </si>
  <si>
    <t>AUC/FIN/C/006</t>
  </si>
  <si>
    <t>Conduct IPSAS Gap analysis &amp; review the Implementation</t>
  </si>
  <si>
    <t>AUC/FIN/C/007</t>
  </si>
  <si>
    <t>HHS0307013MB /            PB-USA03</t>
  </si>
  <si>
    <t>01/04/2022</t>
  </si>
  <si>
    <t>31/05/2022</t>
  </si>
  <si>
    <t>HHS0307014MB /           PB-USA03</t>
  </si>
  <si>
    <t>01/03/2022</t>
  </si>
  <si>
    <t>02/05/2022</t>
  </si>
  <si>
    <t xml:space="preserve">Consulting Serrivices to Formulate a Five-year Strategic Plan of the 
Continental Operational Centre in Khartoum 
</t>
  </si>
  <si>
    <t>Consultancy services to devise tools for assessment of impact of sport on development</t>
  </si>
  <si>
    <t>Procurement of Stationary Items (Paper rims, folders, pens, flashdrives; printer/photocopier toner; stapels and staplers) for the 4th STC on Health, Population and Drug Control</t>
  </si>
  <si>
    <t>Procure relevant prinitng paper and toner through AU Printing Unit to Design and publish the final review report of the decade on Traditional Medicine</t>
  </si>
  <si>
    <t>Produce and disseminate promotional material for ‘AU Year of Nutrtion’</t>
  </si>
  <si>
    <t>0ct 2022</t>
  </si>
  <si>
    <t>Procurement of assorted items for AU Humanitarian  Conference on Internal Displacement ( Humanitarian Summit) and replenishment of Humanitarian Fund in Africa (promotional items)</t>
  </si>
  <si>
    <t>Purchase of 2 printers and 2 scanners for the Humanitarian Division.</t>
  </si>
  <si>
    <t>Development of popularization materials to promote the full rafication of the Protocol on Free Movement of Persons</t>
  </si>
  <si>
    <t>Printing of factsheets on good practices and lessons learnt from MPFA Implementation phase 1 and phase 2</t>
  </si>
  <si>
    <t>AUC/HHSD/G/001</t>
  </si>
  <si>
    <t>AUC/HHSD/G/002</t>
  </si>
  <si>
    <t>AUC/HHSD/G/003</t>
  </si>
  <si>
    <t>AUC/HHSD/G/004</t>
  </si>
  <si>
    <t>AUC/HHSD/G/005</t>
  </si>
  <si>
    <t>AUC/HHSD/G/006</t>
  </si>
  <si>
    <t>AUC/HHSD/G/007</t>
  </si>
  <si>
    <t>AUC/HHSD/G/008</t>
  </si>
  <si>
    <t>AUC/HHSD/G/009</t>
  </si>
  <si>
    <t>AUC/HHSD/G/010</t>
  </si>
  <si>
    <t>AUC/HHSD/G/011</t>
  </si>
  <si>
    <t>AUC/HHSD/C/01</t>
  </si>
  <si>
    <t>AUC/HHSD/C/02</t>
  </si>
  <si>
    <t>AUC/HHSD/C/03</t>
  </si>
  <si>
    <t>AUC/HHSD/C/04</t>
  </si>
  <si>
    <t>AUC/HHSD/C/05</t>
  </si>
  <si>
    <t>Upgrade physical personnel records keeping to avoid health hazards</t>
  </si>
  <si>
    <t>AUC/HRM/G/001</t>
  </si>
  <si>
    <t>Design, develop and implement Pension management software</t>
  </si>
  <si>
    <t>AUC/HRM/NC/001</t>
  </si>
  <si>
    <t xml:space="preserve">Launch career fairs to bring African top talents from the continent and from the Diaspora - Rental of Online Platforms </t>
  </si>
  <si>
    <t>AUC/HRM/NC/002</t>
  </si>
  <si>
    <t>JFA (Basket Fund)</t>
  </si>
  <si>
    <t>Maintain, track and retrieve personnel records through systematic indexes and classification methods</t>
  </si>
  <si>
    <t>AUC/HRM/NC/003</t>
  </si>
  <si>
    <t xml:space="preserve">Procurement of Medical Insurance </t>
  </si>
  <si>
    <t>AUC/HRM/NC/004</t>
  </si>
  <si>
    <t xml:space="preserve">Member States for Operational Budget </t>
  </si>
  <si>
    <t xml:space="preserve">Procure for Group Life Insurance </t>
  </si>
  <si>
    <t>AUC/HRM/NC/005</t>
  </si>
  <si>
    <t>Organise an AU Wide HR retreat to ensure smooth implementation of the New structure</t>
  </si>
  <si>
    <t>AUC/HRM/NC/006</t>
  </si>
  <si>
    <t>Consultandy service to Provide Focused training for the Board Trustees</t>
  </si>
  <si>
    <t>AUC/HRM/C/001</t>
  </si>
  <si>
    <t>Provide Focused training for the Secretariat</t>
  </si>
  <si>
    <t>AUC/HRM/C/002</t>
  </si>
  <si>
    <t>Consultandy service to Conduct Skills Audit of the African Union Staff</t>
  </si>
  <si>
    <t>AUC/HRM/C/003</t>
  </si>
  <si>
    <t>Develop and Roll out customized curricula and content to support staff development framework</t>
  </si>
  <si>
    <t>AUC/HRM/C/004</t>
  </si>
  <si>
    <t>Consultandy service to Develop and Rollout staff development framework linked to job roles in the new structure</t>
  </si>
  <si>
    <t>AUC/HRM/C/005</t>
  </si>
  <si>
    <t>Consultandy service to Launch career fairs to bring African top talents from the continent and from the Diaspora - Design and Production of Promotional materials</t>
  </si>
  <si>
    <t>AUC/HRM/C/006</t>
  </si>
  <si>
    <t>Conduct the AU Corporate culture study</t>
  </si>
  <si>
    <t>AUC/HRM/C/007</t>
  </si>
  <si>
    <t>Consultandy service to Enhance E-learning Management System</t>
  </si>
  <si>
    <t>AUC/HRM/C/008</t>
  </si>
  <si>
    <t>Consultandy service to Design and Develop digital learning products for LMS hosting</t>
  </si>
  <si>
    <t>AUC/HRM/C/009</t>
  </si>
  <si>
    <t xml:space="preserve">Engage Consultant Junior Graphics Designer March 2022  to support building the AU brand through development of creative concepts and messages and the design of communications suitable for all communication platforms </t>
  </si>
  <si>
    <t>FBS</t>
  </si>
  <si>
    <t>Billboard Advertising (Framework Contract)</t>
  </si>
  <si>
    <t>AUC/ICD/NC/001</t>
  </si>
  <si>
    <t>AUSPV</t>
  </si>
  <si>
    <t>Produce  Audio Visual Material (Film &amp;  Audio, Digital) 20th Anniversary Content / Activities of the Chairperson</t>
  </si>
  <si>
    <t>AUC/ICD/NC/002</t>
  </si>
  <si>
    <t>Advertising on Regional Media networks Digital and TV Broadcast (20th Anniversary Content / Activities of the Chairperson)</t>
  </si>
  <si>
    <t>AUC/ICD/NC/003</t>
  </si>
  <si>
    <t>Advertise on  Print publications - including  digital versions (20th Anniversary Content / Activities of the Chairperson)</t>
  </si>
  <si>
    <t>AUC/ICD/NC/004</t>
  </si>
  <si>
    <t>Agenda 2063 Youth Engagement I am an African Campaign  digital campaign</t>
  </si>
  <si>
    <t>AUC/ICD/NC/005</t>
  </si>
  <si>
    <t xml:space="preserve">Produce  Audio Visual promote Agenda 2063 Reporting and Results Framwork - Aspiration 1 Health  Goals Africa CDC- 5th year  Anniversary  Documentary and Social media campaign </t>
  </si>
  <si>
    <t>AUC/ICD/NC/006</t>
  </si>
  <si>
    <t xml:space="preserve">Promote AU activities on Social Media - Mandates of AU (Institutions and Organs);  AU Commemorative Days, </t>
  </si>
  <si>
    <t>AUC/ICD/NC/007</t>
  </si>
  <si>
    <t>Sponsorship and participation in the Annual African Women in Media Conference &amp; Female  Journalist Training</t>
  </si>
  <si>
    <t>AUC/ICD/NC/008</t>
  </si>
  <si>
    <t>Engage media partnerships  to promote Africa's development narrative under Agenda 2063 - Africa Day 2022 promotiion  20 years of AU, Media Forums / training</t>
  </si>
  <si>
    <t>AUC/ICD/NC/009</t>
  </si>
  <si>
    <t>Produce short films or audio profiling AU organs / institutions  activities and promote on media / digital platforms - ACERWC - Link to theme of year on childhood nutrition, child marriage</t>
  </si>
  <si>
    <t>AUC/ICD/NC/010</t>
  </si>
  <si>
    <t xml:space="preserve">Payment of AU Archives Subscription to International Council on Archives and ESARBICA (East and Southern African Branch of the International Counci on Archives </t>
  </si>
  <si>
    <t>AUC/ICD/NC/011</t>
  </si>
  <si>
    <t>Payment to the System expert to maintain, update and troubleshoot the system for the year April 2022 to March 2023</t>
  </si>
  <si>
    <t>AUC/ICD/NC/012</t>
  </si>
  <si>
    <t>EU-AUSPV</t>
  </si>
  <si>
    <t>Print, Branding material, promotional content  for theme of the year and Summit Branding  - Framework Contract</t>
  </si>
  <si>
    <t>Printing of 2023 Diaries and Calendar (Already in a framework Contract)</t>
  </si>
  <si>
    <t xml:space="preserve">Purchase of Books - Supplementary Funding </t>
  </si>
  <si>
    <t>AUC/DIC/G/005</t>
  </si>
  <si>
    <t>Undertake a continental Cost Benefits Analysis (CBA) on Satellite Based Augmentation System (SBAS) to support SAATM</t>
  </si>
  <si>
    <t>Consultancy to design implantation framework for the  SAATM Dispute Settlement Mechanism</t>
  </si>
  <si>
    <t>Consultancy services to develop a continental route network to support  the SAATM seamless airspace and air navigation services architecture</t>
  </si>
  <si>
    <t>Draft a policy guideline for Intelligent Transport Systems use on roads and guidelines on the various possibilities of SMART mobility for African cities</t>
  </si>
  <si>
    <t>Consultancy services for the creation and implementation of IG Mooc course through PAVU</t>
  </si>
  <si>
    <t>Consultancy services for recruiting ICT/Law expert for reviewing/ updating selected Malabo Conven. Articles</t>
  </si>
  <si>
    <t>Consultation  service to develop a capacity building  program to strengthen Africa Data capabilities and infrastructure .</t>
  </si>
  <si>
    <t xml:space="preserve">Hire a ICT Network Expert to draft the transfer agreement of PAeN asset from AUC to RASCOM and AU  ( Honorarium) </t>
  </si>
  <si>
    <t>Consultancy service to develop a  new design of PAeN  network on e-Health and e-education</t>
  </si>
  <si>
    <t>AUC/IED/C/009</t>
  </si>
  <si>
    <t>Consultancy service for Capacity Building for GRMF Beneficiaries to develop Bankable Projects and improve Geothermal Regulatory Framework</t>
  </si>
  <si>
    <t>AUC/IED/C/010</t>
  </si>
  <si>
    <t>Development of Technical, Commercial and Procedural Instruments of the market, Capacity Building of Power Pools and Regulators</t>
  </si>
  <si>
    <t>AUC/IED/C/011</t>
  </si>
  <si>
    <t xml:space="preserve">Consultancy service to Undertake a study for a facility to access green climate
funds for island states to accelerate energy access and a robust electricity market </t>
  </si>
  <si>
    <t>AUC/IED/C/012</t>
  </si>
  <si>
    <t>Consultancy service to Undertake a study on the feasibility of production and trade of green hydrogen in Africa</t>
  </si>
  <si>
    <t>AUC/IED/C/013</t>
  </si>
  <si>
    <t>Consultancy service to Study based on PIDA projects to derive a policy for Green Infrastructure for Africa</t>
  </si>
  <si>
    <t>AUC/IED/C/014</t>
  </si>
  <si>
    <t>Consultancy service to Study based on PIDA projects to derive a policy for smart Infrastructure for Africa</t>
  </si>
  <si>
    <t>AUC/IED/C/015</t>
  </si>
  <si>
    <t>AUC/IED/NC/001</t>
  </si>
  <si>
    <t>Organize study tour for key African Institutions involved in AfSEM to EU electricity market</t>
  </si>
  <si>
    <t>AUC/IED/NC/002</t>
  </si>
  <si>
    <t>Drafting document on the benefit of the revised African Maritime Transport Charter</t>
  </si>
  <si>
    <t>AUC/IED/NC/003</t>
  </si>
  <si>
    <t>Drafting policy brief on Decarbonization on Port and Maritime transport in Afri</t>
  </si>
  <si>
    <t>AUC/IED/NC/004</t>
  </si>
  <si>
    <t>Drafting briefing note on digitalization on port in Africa</t>
  </si>
  <si>
    <t xml:space="preserve">African IGF online reg. tools and zoom upgrade </t>
  </si>
  <si>
    <t>AUC/IED/G/001</t>
  </si>
  <si>
    <t>Cybersecurity conf. online reg. tools and zoom upgrade</t>
  </si>
  <si>
    <t>AUC/IED/G/002</t>
  </si>
  <si>
    <t>GRMF Promotional Materials</t>
  </si>
  <si>
    <t>AUC/IED/G/003</t>
  </si>
  <si>
    <t>AUC/MHSD/NC/001</t>
  </si>
  <si>
    <t>AUC/MHSD/G/001</t>
  </si>
  <si>
    <t>AUC/MHSD/G/002</t>
  </si>
  <si>
    <t>AUC/MHSD/G/003</t>
  </si>
  <si>
    <t>Consultancy service for development for strategy to  implement IT secirity Policies</t>
  </si>
  <si>
    <t>Consultancy to Conduct Solution adoption, communication and change management</t>
  </si>
  <si>
    <t>Consultancy to improve Application Development Productivity (Tools and code source management)</t>
  </si>
  <si>
    <t>Capacity Building and Solutions Adoption on Productivity Tools</t>
  </si>
  <si>
    <t>Technology Adoption and Technical Capacity Building</t>
  </si>
  <si>
    <t>Business Processes Automation - Conference Management and Other Workflows Digitalization</t>
  </si>
  <si>
    <t>Extend Intranet Revamping Project - Automate workflows</t>
  </si>
  <si>
    <t>AUC/MIS/C/007</t>
  </si>
  <si>
    <t xml:space="preserve">Procurement of  additional 335  telephone licenses </t>
  </si>
  <si>
    <t>AUC/MIS/NC/001</t>
  </si>
  <si>
    <t>Upgrade Regional office Firewalls and ISE with New Subscriptions</t>
  </si>
  <si>
    <t>AUC/MIS/NC/002</t>
  </si>
  <si>
    <t>Procurement of  Decision - making support tools ( Power Platform)</t>
  </si>
  <si>
    <t>AUC/MIS/NC/003</t>
  </si>
  <si>
    <t>Automate processes (Business requirements gathering and analysis and imp.)</t>
  </si>
  <si>
    <t>AUC/MIS/NC/004</t>
  </si>
  <si>
    <t>Procurement of  VSAT Services</t>
  </si>
  <si>
    <t>AUC/MIS/NC/005</t>
  </si>
  <si>
    <t>Implement mobility (Software as a Service Provider Subscriptions)</t>
  </si>
  <si>
    <t>AUC/MIS/NC/006</t>
  </si>
  <si>
    <t xml:space="preserve">Procurement  of eLearning tools ( Udeny, Pluralsight) </t>
  </si>
  <si>
    <t>AUC/MIS/NC/007</t>
  </si>
  <si>
    <t>Procurement of PowerBI Pro License</t>
  </si>
  <si>
    <t>AUC/MIS/NC/008</t>
  </si>
  <si>
    <t xml:space="preserve">Procurement of Zoom cloud-based video conferencing service </t>
  </si>
  <si>
    <t>AUC/MIS/NC/009</t>
  </si>
  <si>
    <t>Procurement of IT equipment (Laptops, Docking Stations for the above Laptops, Monitors for the above Docking Stations, Accessories and Spare Parts for the current equipment (Printer Maintenance Kits, etc.….)</t>
  </si>
  <si>
    <t>AUC/MIS/G/001</t>
  </si>
  <si>
    <t>Procurement of 335 telephone device</t>
  </si>
  <si>
    <t>AUC/MIS/G/002</t>
  </si>
  <si>
    <t xml:space="preserve">Upgrade and Increase the Storage Area Capacity of the AU Data Center </t>
  </si>
  <si>
    <t>AUC/MIS/G/003</t>
  </si>
  <si>
    <t>Upgrade Data Center Computer Platform (Servers) to the latest. (Current Computer infrastructure is obsolete/no longer supported by vendor) - Very high Risk</t>
  </si>
  <si>
    <t>AUC/MIS/G/004</t>
  </si>
  <si>
    <t xml:space="preserve">Supply, Delivery, and Installation of Network Switches and  High Density Wireless Access Points </t>
  </si>
  <si>
    <t>AUC/MIS/G/005</t>
  </si>
  <si>
    <t>Procurement of Missilinous IT Equipments</t>
  </si>
  <si>
    <t>AUC/MIS/G/006</t>
  </si>
  <si>
    <t>Forensic training</t>
  </si>
  <si>
    <t>AUC/OIO/NC/003</t>
  </si>
  <si>
    <t>JFA Basket fund/AfDB</t>
  </si>
  <si>
    <t xml:space="preserve"> Professional Activities -SAP training</t>
  </si>
  <si>
    <t>AUC/OIO/NC/004</t>
  </si>
  <si>
    <t>JFA Basket fund</t>
  </si>
  <si>
    <t>Perfirmance Audit training</t>
  </si>
  <si>
    <t>AUC/OIO/NC/005</t>
  </si>
  <si>
    <t>Africa Development Bank</t>
  </si>
  <si>
    <t xml:space="preserve">Fraud certisfication </t>
  </si>
  <si>
    <t>AUC/OIO/NC/006</t>
  </si>
  <si>
    <t>Computer Forensic training</t>
  </si>
  <si>
    <t>AUC/OIO/NC/007</t>
  </si>
  <si>
    <t xml:space="preserve">Data analytics training </t>
  </si>
  <si>
    <t>AUC/OIO/NC/008</t>
  </si>
  <si>
    <t xml:space="preserve">ACL robotics / artificial intelligence /training of staff </t>
  </si>
  <si>
    <t>AUC/OIO/NC/009</t>
  </si>
  <si>
    <t xml:space="preserve">Procurememt of team mate  Software </t>
  </si>
  <si>
    <t>AUC/OIO/G/003</t>
  </si>
  <si>
    <t>EC/ AfDB</t>
  </si>
  <si>
    <t>Investigation Case management Software/ upgrade</t>
  </si>
  <si>
    <t>AUC/OIO/G/004</t>
  </si>
  <si>
    <t>EC/AfDB</t>
  </si>
  <si>
    <t>Trascribing machine for investigation division</t>
  </si>
  <si>
    <t>AUC/OIO/G/005</t>
  </si>
  <si>
    <t>Multipurpose printer</t>
  </si>
  <si>
    <t>AUC/OIO/G/006</t>
  </si>
  <si>
    <t>Engagement of the Consultant for Production the African Digest of International Law-</t>
  </si>
  <si>
    <t>AUC/OLC/C/001</t>
  </si>
  <si>
    <t>MB</t>
  </si>
  <si>
    <t>Engagement of consultant for preliminary research on African Union Law topics</t>
  </si>
  <si>
    <t>AUC/OLC/C/002</t>
  </si>
  <si>
    <t>Update, printing and dissemination of the Treaty Series Handbook, Digest and Database</t>
  </si>
  <si>
    <t>AUC/OLC/NC/001</t>
  </si>
  <si>
    <t>$                    60,000.00 </t>
  </si>
  <si>
    <t>updated publication of the official Journal of the African Union and the Legal Opinions of the Office of the Legal Counsel - cost of publication</t>
  </si>
  <si>
    <t>AUC/OLC/NC/002</t>
  </si>
  <si>
    <t>$                                    30,000.00 </t>
  </si>
  <si>
    <t>Printing the AUCIL Journal</t>
  </si>
  <si>
    <t>AUC/OLC/G/001</t>
  </si>
  <si>
    <t>Printing the AUCIL Yearbook</t>
  </si>
  <si>
    <t>AUC/OLC/G/002</t>
  </si>
  <si>
    <t>Purchase of Water</t>
  </si>
  <si>
    <t>AUC/OSC/G/001</t>
  </si>
  <si>
    <t>Stationery items</t>
  </si>
  <si>
    <t>AUC/OSC/G/002</t>
  </si>
  <si>
    <t>Printing machine consumables</t>
  </si>
  <si>
    <t>AUC/OSC/G/003</t>
  </si>
  <si>
    <t>Consultancy services to evaluate Agenda 2063 FTYIP- Hire consultancy firm</t>
  </si>
  <si>
    <t>AUC/OSPD/C/001</t>
  </si>
  <si>
    <t>JFA BasketFund (65%); EU-AUSPIV (35%)</t>
  </si>
  <si>
    <t>Consultancy services- short term consultants to carry out preparatory activities for the development of Agenda 2063 STTIP</t>
  </si>
  <si>
    <t>AUC/OSPD/C/002</t>
  </si>
  <si>
    <t>JFA BasketFund (100)</t>
  </si>
  <si>
    <t>Printing of Agenda 2063 Indicator Handbooks</t>
  </si>
  <si>
    <t>AUC/OSPD/G/001</t>
  </si>
  <si>
    <t>JFA BasketFund (100%)</t>
  </si>
  <si>
    <t>Printing  of Technical Guidance Notes</t>
  </si>
  <si>
    <t>AUC/OSPD/G/002</t>
  </si>
  <si>
    <t>Recruitment of an expert to design and develop virtual online learning course content on Gender Based Violence</t>
  </si>
  <si>
    <t>AUC/CMD/PAPS/CS/001</t>
  </si>
  <si>
    <t>JFA-Danish</t>
  </si>
  <si>
    <t>Recruitment of an expert to design and develop virtual online learning course content on Gender Mainstreaming in Mediation</t>
  </si>
  <si>
    <t>AUC/CMD/PAPS/CS/002</t>
  </si>
  <si>
    <t>Recruitment of an expert to design and develop virtual online learning course content on gender sensitive conflict analysis</t>
  </si>
  <si>
    <t>AUC/CMD/PAPS/CS/003</t>
  </si>
  <si>
    <t>AUC/CMD/PAPS/CS/004</t>
  </si>
  <si>
    <t xml:space="preserve">Recruitment of a graphic designer consultant for the  E-leraning  and communication materials </t>
  </si>
  <si>
    <t>AUC/CMD/PAPS/CS/005</t>
  </si>
  <si>
    <t>AUC/CMD/PAPS/CS/006</t>
  </si>
  <si>
    <t>AUC/CMD/PAPS/CS/007</t>
  </si>
  <si>
    <t>Recruitment of consultant to develop an operational guidance note on gender sensitive conflict analysis</t>
  </si>
  <si>
    <t>AUC/CMD/PAPS/CS/008</t>
  </si>
  <si>
    <t>Recruitement of a consultant to develop a toolkit on gender mainstreaming for PAPS</t>
  </si>
  <si>
    <t>AUC/CMD/PAPS/CS/009</t>
  </si>
  <si>
    <t>Recruitement of a consultant to Develop the Strategic Result Framework for Gender, Women, Peace and Security Programme</t>
  </si>
  <si>
    <t>AUC/CMD/PAPS/CS/010</t>
  </si>
  <si>
    <t>Recruitment of a consultant to develop a Manual of Best Practices and Lessons Learned on the Implementation of the Women Peace and Security of the Political Affairs, Peace and Security Department</t>
  </si>
  <si>
    <t>AUC/CMD/PAPS/CS/011</t>
  </si>
  <si>
    <t>8 March 2022</t>
  </si>
  <si>
    <t>Recruit two consultants to support the process to revise the OAU Convention on Mercenarism</t>
  </si>
  <si>
    <t>AUC/GCPD/PAPS/CS/012</t>
  </si>
  <si>
    <t xml:space="preserve">MS </t>
  </si>
  <si>
    <t>Deploy two Consultants to Lesotho and Madagascar for two months each to support National Security Sector Reform processes.</t>
  </si>
  <si>
    <t>AUC/GCPD/PAPS/CS/013</t>
  </si>
  <si>
    <t>JAF</t>
  </si>
  <si>
    <t>Recruit 2 consultants to support 2 MS to review and update existing national laws on arms control</t>
  </si>
  <si>
    <t>AUC/GCPD/PAPS/CS/014</t>
  </si>
  <si>
    <t>Short term consultancy to develop templates of PSO documents that are spelt out in the AU PSO Catalogue of Documents</t>
  </si>
  <si>
    <t>AUC/CMD/PAPS/CS/015</t>
  </si>
  <si>
    <t xml:space="preserve">EU -APSA </t>
  </si>
  <si>
    <t xml:space="preserve">Sort term consultancy to develop Infographics and other communication materials on key AU PSO documents for the AU Website. </t>
  </si>
  <si>
    <t>AUC/CMD/PAPS/CS/016</t>
  </si>
  <si>
    <t xml:space="preserve">Short term consultancy to facilitate the development of a Compendium on African Union past and current Peace Support Operations. </t>
  </si>
  <si>
    <t>AUC/CMD/PAPS/CS/017</t>
  </si>
  <si>
    <t>Sort term consultancy to facilitate the development of a  Training Manual on the use of the Misconduct Tracking System and Database</t>
  </si>
  <si>
    <t>AUC/CMD/PAPS/CS/018</t>
  </si>
  <si>
    <t>AUC/CMD/PAPS/CS/019</t>
  </si>
  <si>
    <t>Hiring two consultants to review the Inter-African Convention Establishing An African Technical Cooperation adopted in 1975</t>
  </si>
  <si>
    <t>AUC/GCPD/PAPS/CS/020</t>
  </si>
  <si>
    <t>9 March 2022</t>
  </si>
  <si>
    <t>Procureemnt of Command, Control, Communication and Information System (C3IS) service</t>
  </si>
  <si>
    <t>Provide equipement ( computers, copying machine, printers to three national SSR coordination offices from Member States including Gambia, Madagascar and Mali</t>
  </si>
  <si>
    <t>AUC/CMD/PAPS/G/001</t>
  </si>
  <si>
    <t xml:space="preserve">JFA
</t>
  </si>
  <si>
    <t>Procurement of an Integrated Communications and Information System for MOUACA (Equipment, Installation, Configuration, Tests, Training and Technical Support)</t>
  </si>
  <si>
    <t>AUC/CMD/PAPS/G/002</t>
  </si>
  <si>
    <t>Procurement of an Integrated Communications System for MOUACA (Equipment, Installation, Configuration, Tests, Training and Technical Support)</t>
  </si>
  <si>
    <t>AUC/CMD/PAPS/G/003</t>
  </si>
  <si>
    <t>Purchase of 12 Nissan Patrol 5 doors and 7 seaters (4X4) and a mini Van Bus for AU mission in the Central African Republic (MOUACA)</t>
  </si>
  <si>
    <t>AUC/CMD/PAPS/G/004</t>
  </si>
  <si>
    <t>3/51/2022</t>
  </si>
  <si>
    <t xml:space="preserve">Procurement of Information Technology for MOUACA HQ and Team Sites Bases. (Laptops, Desktops, Printers, ID Card Printing Machine, Accessories, WiFi routers, UPSs) </t>
  </si>
  <si>
    <t>AUC/CMD/PAPS/G/005</t>
  </si>
  <si>
    <t>Production of knowledge product, E-learning material, documentation of impact of WPS in Africa, communication and promotional material on thematic issues related to WPS agenda</t>
  </si>
  <si>
    <t>AUC/CMD/PAPS/G/006</t>
  </si>
  <si>
    <t>01 March 2022</t>
  </si>
  <si>
    <t>AUC/CMD/PAPS/G/007</t>
  </si>
  <si>
    <t>AU Service Medal Sets</t>
  </si>
  <si>
    <t>AUC/CMD/PAPS/G/008</t>
  </si>
  <si>
    <t>2 March 2022</t>
  </si>
  <si>
    <t xml:space="preserve"> Quick Impact Projects (QIPs) for the Multinational Joint Task Force (MNJTF) against Boko Haram Sector 1 </t>
  </si>
  <si>
    <t>AUC/CMD/PAPS/W/001</t>
  </si>
  <si>
    <t xml:space="preserve"> Quick Impact Projects (QIPs) for the Multinational Joint Task Force (MNJTF) against Boko Haram Sector 2 </t>
  </si>
  <si>
    <t>AUC/CMD/PAPS/W/002</t>
  </si>
  <si>
    <t xml:space="preserve"> Quick Impact Projects (QIPs) for the Multinational Joint Task Force (MNJTF) against Boko Haram Sector 3 </t>
  </si>
  <si>
    <t>AUC/CMD/PAPS/W/003</t>
  </si>
  <si>
    <t xml:space="preserve"> Quick Impact Projects (QIPs) for the Multinational Joint Task Force (MNJTF) against Boko Haram Sector 4 </t>
  </si>
  <si>
    <t>AUC/CMD/PAPS/W/004</t>
  </si>
  <si>
    <t>Hiring of Consultants to provide Electoral Assistance (Technical Assistance) to EMBs through Training, Expert Deployment, Peer Learning, and Networks Strengthening to Member States</t>
  </si>
  <si>
    <t>AUC/PAPS/GCPD/C/001</t>
  </si>
  <si>
    <t xml:space="preserve">Hiring of Consultants/Experts to Adopt the Technical Assistance Guide </t>
  </si>
  <si>
    <t>AUC/PAPS/GCPD/C/002</t>
  </si>
  <si>
    <t>Hiring of Consultants/Experts to conduct trainings to Electoral Experts, Long Term and Short Term Observers</t>
  </si>
  <si>
    <t>AUC/PAPS/GCPD/C/003</t>
  </si>
  <si>
    <t>Hiring of Consultants/Experts to conduct Five Regional Civil Society Organizations (CSOs) Trainings (West, South, North, East and Central Regions)</t>
  </si>
  <si>
    <t>AUC/PAPS/GCPD/C/0054</t>
  </si>
  <si>
    <t>Hiring of Consultants (Two) to develop the African Charter on Housing, Urban Development and Human Settlements or a Model law for Housing, Urbanization and Human Settlement in Africa</t>
  </si>
  <si>
    <t>Hiring of Long Term Observers, Experts and Core Team  to conduct Election Observation in the Continent</t>
  </si>
  <si>
    <t>AUC/PAPS/GCPD/C/006</t>
  </si>
  <si>
    <t>AUC/PAPS/GCPD/C/007</t>
  </si>
  <si>
    <t xml:space="preserve">Hiring of consultants for the study on constitutional trends, development of promotional materials, policy briefs on constitutionalism and rule of law  </t>
  </si>
  <si>
    <t>AUC/PAPS/GCPD/C/008</t>
  </si>
  <si>
    <t>hiring of a team of consultants to undertake consultation on AU Political Party Programming (three regions)</t>
  </si>
  <si>
    <t>AUC/PAPS/GCPD/C/009</t>
  </si>
  <si>
    <t>hiring of a consultant to undertake a study on Genocide in Africa</t>
  </si>
  <si>
    <t>AUC/PAPS/GCPD/C/010</t>
  </si>
  <si>
    <t xml:space="preserve">Hiring of team of Consultant for the establishments of African Union Human Rights Memorial Virtual project </t>
  </si>
  <si>
    <t>AUC/PAPS/GCPD/C/011</t>
  </si>
  <si>
    <t>Hiring of five(2) Consultant for Technocal Assistance to AU Member States on the Implemetation of AU Transitional Justice Policy</t>
  </si>
  <si>
    <t>AUC/PAPS/GCPD/C/012</t>
  </si>
  <si>
    <t xml:space="preserve">Hiring of a Consultant on to support the Implenetation of the AU Ten-years Action plan </t>
  </si>
  <si>
    <t>AUC/PAPS/GCPD/C/013</t>
  </si>
  <si>
    <t>AUC/PAPS/GCPD/C/014</t>
  </si>
  <si>
    <t xml:space="preserve">Hiring of Consultant for the Resource Center for Goverance, Democracy, Human Rights and Election </t>
  </si>
  <si>
    <t>AUC/PAPS/GCPD/C/015</t>
  </si>
  <si>
    <t xml:space="preserve">Hiring of a consultant to design  Knowledge and communication materials on Democratic Governance Trends (DGTrends) </t>
  </si>
  <si>
    <t>AUC/PAPS/GCPD/C/016</t>
  </si>
  <si>
    <t>EU-AUSPIV</t>
  </si>
  <si>
    <t xml:space="preserve">Hiring of a consultant for the development of Citizen Engagement strategy </t>
  </si>
  <si>
    <t>AUC/PAPS/GCPD/C/017</t>
  </si>
  <si>
    <t xml:space="preserve">EU-APSA </t>
  </si>
  <si>
    <t xml:space="preserve">Hiring of consultant for the development of Knowledge management strategy </t>
  </si>
  <si>
    <t>AUC/PAPS/GCPD/C/018</t>
  </si>
  <si>
    <t xml:space="preserve">Hiring of a consultant for the biennial youth innovation challenge on Democracy and Governance </t>
  </si>
  <si>
    <t>AUC/PAPS/GCPD/C/019</t>
  </si>
  <si>
    <t>US-ARDF</t>
  </si>
  <si>
    <t>Hiring of Consutants for technical Assistance to ACDEG State Parties implimentation and Report Development</t>
  </si>
  <si>
    <t>AUC/PAPS/GCPD/C/020</t>
  </si>
  <si>
    <t>AUC/PAPS/GCPD/C/021</t>
  </si>
  <si>
    <t>AUC/PAPS/GCPD/C/022</t>
  </si>
  <si>
    <t>JAF- PAPS</t>
  </si>
  <si>
    <t>AUC/PAPS/GCPD/C/023</t>
  </si>
  <si>
    <t>Recruit a consultant to draft an AU guideline on SSR and Mediation</t>
  </si>
  <si>
    <t>AUC/PAPS/GCPD/C/024</t>
  </si>
  <si>
    <t>Supplementary budget/ Partner</t>
  </si>
  <si>
    <t xml:space="preserve">Hiring a consultant to draft a strategy to operationalize online and offline platforms for capturing best practice and lessons learned on AU PCRD Policy implementation </t>
  </si>
  <si>
    <t>AUC/PAPS/GCPD/C/025</t>
  </si>
  <si>
    <t>IP &amp; MS</t>
  </si>
  <si>
    <t>Hiring a consultant to draft an AU coordination/partnership plan and standard operating procedures on the effective implementation of peace agreements</t>
  </si>
  <si>
    <t>AUC/PAPS/GCPD/C/026</t>
  </si>
  <si>
    <t xml:space="preserve">Hiring a consultant for the launch of a journal on African Union's experience on post-conflict reconstruction and development and peacebuilding with a view to document African experience and inform decision making </t>
  </si>
  <si>
    <t>AUC/PAPS/GCPD/C/027</t>
  </si>
  <si>
    <t xml:space="preserve">Hiring a consultant to publish policy briefs on AU PCRD and peacebuilding experiences, best practices and lessons learned to inform decision making in the AUC, AU Policy Organs, RECs/RMs and Member States </t>
  </si>
  <si>
    <t>AUC/PAPS/GCPD/C/028</t>
  </si>
  <si>
    <t>Hiring a consultant to develop relevant PCRD guidelines, standard operating procedures and tools to ensure a shared technical understanding on the PCRD Policy implementation</t>
  </si>
  <si>
    <t>AUC/PAPS/GCPD/C/029</t>
  </si>
  <si>
    <t>Hiring a consultant to develop guidelines for the integration of gender, women and youth considerations for implementing the PCRD Policy as outlined in the Results-based Framework for PCRD activities</t>
  </si>
  <si>
    <t>AUC/PAPS/GCPD/C/030</t>
  </si>
  <si>
    <t>Hiring a consultant to draft a strategy to equip AU and RECs/RMs Liaison Offices with clear and relevant PCRD capacities and mandates</t>
  </si>
  <si>
    <t>AUC/PAPS/GCPD/C/031</t>
  </si>
  <si>
    <t>Hiring a consultant to draft a policy and a strategy on mental health and psychosocial support in post-conflict and political transition contexts</t>
  </si>
  <si>
    <t>AUC/PAPS/GCPD/C/032</t>
  </si>
  <si>
    <t>Hiring a consultant to develop an AU coordination/partnership plan and standard operating procedures for effective implementation of the PCRD Policy</t>
  </si>
  <si>
    <t>AUC/PAPS/GCPD/C/033</t>
  </si>
  <si>
    <t>Recruit a communication consultant/consultancy for three months to support the Post-conflict Reconstruction and Development Unit  and the AU Centre for PCRD to develop promotional materials, audio and media visuals, translation, layout and design for the PCRD Awareness Week in November 2022 as well as the PCRD section of the Department website  and other promotional items</t>
  </si>
  <si>
    <t>AUC/PAPS/GCPD/C/034</t>
  </si>
  <si>
    <t>Recruitment of a Communication specialist consultant for to develop communication strategies for the AU Post-conflict Reconstruction and Development Policy and the African Solidarity Initiative strategy (2022-2032)</t>
  </si>
  <si>
    <t>AUC/PAPS/GCPD/C/035</t>
  </si>
  <si>
    <t>Recruit two consultants to host six events leading up to the PCRD Awareness Week and thereafter and write reports</t>
  </si>
  <si>
    <t>AUC/PAPS/GCPD/C/036</t>
  </si>
  <si>
    <t>Hiring of two consultants to develop a draft 5-year strategic workplan and operational manual for the African Union Centre for Post-conflict Reconstruction and Development</t>
  </si>
  <si>
    <t>AUC/PAPS/GCPD/C/037</t>
  </si>
  <si>
    <t xml:space="preserve">Recruit five consultants (two per region) to review the implementation of the African Union Post-conflict Reconstruction and Development Policy in the five regions </t>
  </si>
  <si>
    <t>AUC/PAPS/GCPD/C/038</t>
  </si>
  <si>
    <t xml:space="preserve">Recruit a consultant/consultancy to backstop the Post-conflict Reconstruction and Development Unit in implementing activities to revitalize the African Solidarity Initiative including developing a roadmap, its implementation plan and communication strategy </t>
  </si>
  <si>
    <t>AUC/PAPS/GCPD/C/039</t>
  </si>
  <si>
    <t>Recruit a consultant as programme development expert for six months to support the Post-conflict Reconstruction and Development Unit in implementing its activities and writing reports</t>
  </si>
  <si>
    <t>AUC/PAPS/GCPD/C/040</t>
  </si>
  <si>
    <t>Commemorate Human Rights Events (Genocide against the Tutsi in Rwanda,Africa Human Rights Day, International Tolerance Day, International Human Rights Day and Abolition of Slavery Day)</t>
  </si>
  <si>
    <t>AUC//PAPS/GCPD/NC/001</t>
  </si>
  <si>
    <t>Deployment of Human Rights Observers to countries experiencing or emerging out of conflicts</t>
  </si>
  <si>
    <t>AUC//PAPS/GCPD/NC/002</t>
  </si>
  <si>
    <t>Support to the Pan African Human rights Institute (PAHRI)</t>
  </si>
  <si>
    <t>AUC//PAPS/GCPD/NC/003</t>
  </si>
  <si>
    <t>The 7th Annual Continental Forum of EMBs</t>
  </si>
  <si>
    <t>AUC//PAPS/GCPD/NC/004</t>
  </si>
  <si>
    <t xml:space="preserve">Purchase and Installation of LAN and WAN - Network switch, router, hardware firewall, bridge network, mounting equipment including subscription for the AU Post-conflict Reconstruction and Development, Cairo, Egypt </t>
  </si>
  <si>
    <t>AUC//PAPS/GCPD/NC/005</t>
  </si>
  <si>
    <t>AUC/PAPS/GCPD/G/001</t>
  </si>
  <si>
    <t>AUC/PAPS/GCPD/G/002</t>
  </si>
  <si>
    <t>Purchase of items for the Resource Centre on Democracy, Governance and Human Rights</t>
  </si>
  <si>
    <t>AUC/PAPS/GCPD/G/003</t>
  </si>
  <si>
    <t>Purchase of items for the AU Human Rights Memorial Project</t>
  </si>
  <si>
    <t>AUC/PAPS/GCPD/G/004</t>
  </si>
  <si>
    <t>Refill of the Heavy Duty Printer-Scanner</t>
  </si>
  <si>
    <t>AUC/PAPS/GCPD/G/005</t>
  </si>
  <si>
    <t>Purchase of  Jackets, t-shirts and caps for Human Rights Observers and Election Observers in AU MS</t>
  </si>
  <si>
    <t>AUC/PAPS/GCPD/G/006</t>
  </si>
  <si>
    <t xml:space="preserve">Procurement of assorted items for Democracy and Electoral Assistance Unit </t>
  </si>
  <si>
    <t>AUC/PAPS/GCPD/G/007</t>
  </si>
  <si>
    <t xml:space="preserve">Re-printing of AU Transtional Justice Policy, Implemetation Roadmap  and Report of Consultation on the AUTJ Poilcy </t>
  </si>
  <si>
    <t>AUC/PAPS/GCPD/G/008</t>
  </si>
  <si>
    <t xml:space="preserve">Designing and printing of AU Ten-years Human Rights Action Plan </t>
  </si>
  <si>
    <t>AUC/PAPS/GCPD/G/009</t>
  </si>
  <si>
    <t>AUC/PAPS/GCPD/G/010</t>
  </si>
  <si>
    <t>JFA- PAPS
(100%)</t>
  </si>
  <si>
    <t>Purchase 1 colour printer, 1 UPS - back-up, heavy duty printer-scanner, refill of the heavy duty printer- scanner for the Post-conflict Reconstruction Unit</t>
  </si>
  <si>
    <t>AUC/PAPS/GCPD/G/011</t>
  </si>
  <si>
    <t xml:space="preserve">Branding &amp; printing of promotional materials for the AU PCRD Centre:  2023 Diary and calendar, caps, t-shirts, bottles, umbrellas, mugs stationary, USB flash disk, letterhead, envelopes, writing pad, wire band notebook etc. </t>
  </si>
  <si>
    <t>AUC/PAPS/GCPD/G/012</t>
  </si>
  <si>
    <t xml:space="preserve">Layout, design and translate e-reports on PCRD and print </t>
  </si>
  <si>
    <t>AUC/PAPS/GCPD/G/013</t>
  </si>
  <si>
    <t>Purchase of  one Mercedes, one Toyota Prado and one mini toyota 15 seater bus for logistics support services for the AU Post-conflict Reconstruction and Development, Cairo, Egypt</t>
  </si>
  <si>
    <t>AUC/PAPS/GCPD/G/014</t>
  </si>
  <si>
    <t xml:space="preserve">Purchase of office equipment and supplies including consummables for the AU Centre for Post-conflict Reconstruction and Development, Cairo, Egypt </t>
  </si>
  <si>
    <t>AUC/PAPS/GCPD/G/015</t>
  </si>
  <si>
    <t>Purchase of office furniture, safe, coat hangers, fire extinguisher, water dispensers, refrigerators, microwaves, kitchen cutlery and crockery at the AU Centre for Post-conflict Reconstruction and Development, Cairo, Egypt</t>
  </si>
  <si>
    <t>AUC/PAPS/GCPD/G/016</t>
  </si>
  <si>
    <t>Purchase of video conference (equipment and installation) for the AU Post-conflict Reconstruction and Development, Cairo, Egypt</t>
  </si>
  <si>
    <t>AUC/PAPS/GCPD/G/017</t>
  </si>
  <si>
    <t xml:space="preserve">Purchase of computers (Lenovo desktop and laptops, printers of AU specification) for the AU Post-conflict Reconstruction and Development, Cairo, Egypt, </t>
  </si>
  <si>
    <t>AUC/PAPS/GCPD/G/018</t>
  </si>
  <si>
    <t>Purchase of printing services for the AU Post-conflict Reconstruction and Development, Cairo, Egypt</t>
  </si>
  <si>
    <t>AUC/PAPS/GCPD/G/019</t>
  </si>
  <si>
    <t>Layout, design and printing of PCRD and African Solidarity Initiative reports</t>
  </si>
  <si>
    <t>AUC/PAPS/GCPD/G/020</t>
  </si>
  <si>
    <t>Construction of the AU Human Rights Memorial as per Assembly Decision</t>
  </si>
  <si>
    <t>AUC/PAPS/GCPD/W/001</t>
  </si>
  <si>
    <t>WK</t>
  </si>
  <si>
    <t>Procurement of 55 by 8 sets of AU member States flags and 400 sets of African mast flags</t>
  </si>
  <si>
    <t>Procurement of 50 AU logo decoration, 1000 golden pins, ceremonial red carpets with AU logo, ceremonial gift items</t>
  </si>
  <si>
    <t>Procurement of Nameplates</t>
  </si>
  <si>
    <t>Editinga nd printing of protocol manual</t>
  </si>
  <si>
    <t xml:space="preserve">consultancy service for implementation of E-Procurement </t>
  </si>
  <si>
    <t>Procurement of stationery and office supplies</t>
  </si>
  <si>
    <t>AUC/PTSD/G/001</t>
  </si>
  <si>
    <t>Procurement of other supplies</t>
  </si>
  <si>
    <t>AUC/PTSD/G/002</t>
  </si>
  <si>
    <t>Procurement of refreshments</t>
  </si>
  <si>
    <t>AUC/PTSD/G/003</t>
  </si>
  <si>
    <t>purchase of printing items</t>
  </si>
  <si>
    <t>AUC/PTSD/G/004</t>
  </si>
  <si>
    <t>purchase of IT supplies and accessories</t>
  </si>
  <si>
    <t>AUC/PTSD/G/005</t>
  </si>
  <si>
    <t>Purchase of furniture and fixture</t>
  </si>
  <si>
    <t>AUC/PTSD/G/006</t>
  </si>
  <si>
    <t>Purchase of office equipment</t>
  </si>
  <si>
    <t>AUC/PTSD/G/007</t>
  </si>
  <si>
    <t>Maintenance and upgrading of ID printer and card exchange system equipement at the HQs.</t>
  </si>
  <si>
    <t>13- Mar-22</t>
  </si>
  <si>
    <t>Maitenance of fire fighting equipement at both AUC compounds</t>
  </si>
  <si>
    <t>Maintenance existing safety &amp; security system equipement at the HQs. (LED glood light)</t>
  </si>
  <si>
    <t xml:space="preserve">        RFB</t>
  </si>
  <si>
    <t>Maintenance existing safety &amp; security system equipement at the HQs(signage)</t>
  </si>
  <si>
    <t>AUC/SSSD/NC/004</t>
  </si>
  <si>
    <t>Maintenance existing safety &amp; security system equipement at the HQs (maintenance service fee and purchase of five 1.5 KVA smart online APC UPS)</t>
  </si>
  <si>
    <t>AUC/SSSD/NC/005</t>
  </si>
  <si>
    <t>Purchase and installation of Raising Ballards</t>
  </si>
  <si>
    <t>AUC/SSSD/NC/006</t>
  </si>
  <si>
    <t>Purchase and installation of Fire Detection Systems</t>
  </si>
  <si>
    <t>AUC/SSSD/NC/007</t>
  </si>
  <si>
    <t>Purchase of Security uniforms &amp; accessories</t>
  </si>
  <si>
    <t>Purchase of mobile radio communications equipement for the security vehicles</t>
  </si>
  <si>
    <t>Purchase of spairparts (drop arm barriers, accessaries and five bulet fixed cameras)</t>
  </si>
  <si>
    <t xml:space="preserve"> - Recruitment of a consultant to develop a African Women Decade Roadmap on Financial and Economic Inclusion                                      Conduct campaign on the new AWD on FEI                                                                         </t>
  </si>
  <si>
    <t>AUC/WGYD/C/001</t>
  </si>
  <si>
    <t xml:space="preserve">Consultant to conduct Assessment Research and produce a Report                                                                                          Implement the Maputo Protocol Scorecard and Index
</t>
  </si>
  <si>
    <t>AUC/WGYD/C/002</t>
  </si>
  <si>
    <t>- Recruit consultant to develop , design,  layout of campaign promotional materials and documents                                                       Implement continental Gender Parity Campaign and C19 gender mainstreaming strategy and roadmap</t>
  </si>
  <si>
    <t>AUC/WGYD/C/003</t>
  </si>
  <si>
    <t>- Recruitment of consultants                                                                                Development of Knowledge Products (Annual SDGEA reports, Annual State of Women’s Rights Report, COVID-19 assessment reports, Quarterly WGYD Newsletter, VAWG Report)</t>
  </si>
  <si>
    <t>AUC/WGYD/C/004</t>
  </si>
  <si>
    <t>Consultant to develop accountability &amp; management systems for the Trust Fund for African Women (TFAW)</t>
  </si>
  <si>
    <t>AUC/WGYD/C/005</t>
  </si>
  <si>
    <t xml:space="preserve">- Consultant to develop Training Programme </t>
  </si>
  <si>
    <t>AUC/WGYD/C/006</t>
  </si>
  <si>
    <t>Consultancy services to develop Young professionals program framework</t>
  </si>
  <si>
    <t>AUC/WGYD/C/007</t>
  </si>
  <si>
    <t>OSF</t>
  </si>
  <si>
    <t xml:space="preserve">- Promotional material                                                                                                                               Conduct campaign on the new AWD on FEI  </t>
  </si>
  <si>
    <t>AUC/WGYD/G/001</t>
  </si>
  <si>
    <t xml:space="preserve">- Promotional materials                                                                                                           Implement continental Gender Parity Campaign and C19 gender mainstreaming strategy and roadmap </t>
  </si>
  <si>
    <t>AUC/WGYD/G/002</t>
  </si>
  <si>
    <t>Celebration of Africa Youth Day, International Youth Day and advocacy activities - Media Coverage &amp; Beanded visibility coverage</t>
  </si>
  <si>
    <t>AUC/WGYD/G/003</t>
  </si>
  <si>
    <t>Mobilize Stake holders and partners for the 1 Million by 2021 initiative- Audio-Visual Production - Event Management Branded visibility Materials</t>
  </si>
  <si>
    <t>Convene platforms for Youth Engagement -Produce Online Training Content &amp; Training Materials</t>
  </si>
  <si>
    <t>Publish 2022 State of Youth in Africa Report &amp; Scorecards</t>
  </si>
  <si>
    <t>AUC/WGYD/G/006</t>
  </si>
  <si>
    <t>Build capacity of 1000 young professionals  - Develop Training Modules for Virtual learning</t>
  </si>
  <si>
    <t>AUC/WGYD/G/007</t>
  </si>
  <si>
    <t>Youth Innovation and Entrepreneurship - Produce Publicity &amp; Advocacy Materials</t>
  </si>
  <si>
    <t>AUC/WGYD/G/008</t>
  </si>
  <si>
    <t>2022  Annual procurement plan</t>
  </si>
  <si>
    <r>
      <rPr>
        <b/>
        <u/>
        <sz val="11"/>
        <color indexed="9"/>
        <rFont val="Arial"/>
        <family val="2"/>
      </rPr>
      <t>Description</t>
    </r>
    <r>
      <rPr>
        <b/>
        <sz val="11"/>
        <color indexed="9"/>
        <rFont val="Arial"/>
        <family val="2"/>
      </rPr>
      <t xml:space="preserve">
(Value cannot exceed 250 Characters)
</t>
    </r>
  </si>
  <si>
    <t xml:space="preserve">Individual Consultancy - for the compilation, printing and publication of the Pan-African Epidemiology Network on Drug Use Report (PAENDU) </t>
  </si>
  <si>
    <t xml:space="preserve">Consultancy Services </t>
  </si>
  <si>
    <t>AUC/ICD/C/001</t>
  </si>
  <si>
    <t>AUC/ICD/G/001</t>
  </si>
  <si>
    <t>AUC/DCP/C/002</t>
  </si>
  <si>
    <t>PILLAR ASSESSMENT OF
AN ENTITY REQUESTING TO BE ENTRUSTED WITH
IMPLEMENTATION OF THE EU BUDGET
UNDER INDIRECT MANAGEMENT</t>
  </si>
  <si>
    <t>FRAMEWORK CONTRACT FOR PROVISION OF PREVENTIVE AND CORRECTIVE MAINTANCES SERVICES FOR NETWORK EQUIPMENT AT AFRICAN UNION HEADQUARTERS</t>
  </si>
  <si>
    <t>AUC/MIS/NC/010</t>
  </si>
  <si>
    <t>Supply and install GPS in the remaining pool vehicles</t>
  </si>
  <si>
    <t>CONSULTANCY SERVICES FOR THE DEVELOPMENT OF THE MONITORING AND EVALUATION TOOL OF THE AFRICA BLUE ECONOMY STRATEGY</t>
  </si>
  <si>
    <t>AUC/DARBE/C/058</t>
  </si>
  <si>
    <t>Purchase of tissue papers</t>
  </si>
  <si>
    <t>AUC/HRM/G/002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</si>
</sst>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yyyy/mm/dd"/>
    <numFmt numFmtId="165" formatCode="[$-409]d\-mmm\-yy;@"/>
    <numFmt numFmtId="166" formatCode="[$-409]d\-mmm\-yyyy;@"/>
    <numFmt numFmtId="167" formatCode="d\-mmm\-yy;@"/>
    <numFmt numFmtId="168" formatCode="_-* #,##0.00_-;\-* #,##0.00_-;_-* &quot;-&quot;??_-;_-@_-"/>
  </numFmts>
  <fonts count="40"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1"/>
      <name val="Arial"/>
      <family val="2"/>
    </font>
    <font>
      <sz val="10"/>
      <name val="Arial"/>
      <family val="2"/>
    </font>
    <font>
      <sz val="11"/>
      <color theme="1"/>
      <name val="Arial"/>
      <family val="2"/>
    </font>
    <font>
      <sz val="12"/>
      <name val="Arial"/>
      <family val="2"/>
    </font>
    <font>
      <b/>
      <sz val="12"/>
      <color theme="0"/>
      <name val="Arial"/>
      <family val="2"/>
    </font>
    <font>
      <sz val="12"/>
      <color theme="1"/>
      <name val="Arial"/>
      <family val="2"/>
    </font>
    <font>
      <b/>
      <sz val="12"/>
      <name val="Arial"/>
      <family val="2"/>
    </font>
    <font>
      <b/>
      <sz val="12"/>
      <color theme="1"/>
      <name val="Arial"/>
      <family val="2"/>
    </font>
    <font>
      <b/>
      <sz val="11"/>
      <color theme="0"/>
      <name val="Arial"/>
      <family val="2"/>
    </font>
    <font>
      <b/>
      <u/>
      <sz val="11"/>
      <color indexed="9"/>
      <name val="Arial"/>
      <family val="2"/>
    </font>
    <font>
      <b/>
      <sz val="11"/>
      <color indexed="9"/>
      <name val="Arial"/>
      <family val="2"/>
    </font>
    <font>
      <b/>
      <u/>
      <sz val="11"/>
      <color theme="0"/>
      <name val="Arial"/>
      <family val="2"/>
    </font>
    <font>
      <sz val="11"/>
      <name val="Calibri"/>
      <family val="2"/>
    </font>
    <font>
      <sz val="11"/>
      <color rgb="FFFF0000"/>
      <name val="Arial"/>
      <family val="2"/>
    </font>
    <font>
      <sz val="11"/>
      <color indexed="8"/>
      <name val="Calibri"/>
      <family val="2"/>
    </font>
    <font>
      <b/>
      <sz val="13"/>
      <name val="Arial"/>
      <family val="2"/>
    </font>
    <font>
      <sz val="11"/>
      <color indexed="8"/>
      <name val="Arial"/>
      <family val="2"/>
    </font>
    <font>
      <sz val="11"/>
      <color theme="6" tint="-0.249977111117893"/>
      <name val="Arial"/>
      <family val="2"/>
    </font>
    <font>
      <sz val="11"/>
      <color rgb="FF333333"/>
      <name val="Arial"/>
      <family val="2"/>
    </font>
    <font>
      <b/>
      <sz val="9"/>
      <color rgb="FF000000"/>
      <name val="Tahoma"/>
      <family val="2"/>
    </font>
    <font>
      <sz val="9"/>
      <color rgb="FF000000"/>
      <name val="Tahoma"/>
      <family val="2"/>
    </font>
    <font>
      <sz val="11"/>
      <name val="Arial"/>
      <family val="2"/>
      <charset val="1"/>
    </font>
    <font>
      <sz val="11"/>
      <color rgb="FF000000"/>
      <name val="Arial"/>
      <family val="2"/>
    </font>
    <font>
      <sz val="11"/>
      <name val="Calibri"/>
      <family val="2"/>
      <scheme val="minor"/>
    </font>
    <font>
      <sz val="11"/>
      <color rgb="FFFF0000"/>
      <name val="Calibri"/>
      <family val="2"/>
      <scheme val="minor"/>
    </font>
    <font>
      <b/>
      <sz val="11"/>
      <name val="Arial"/>
      <family val="2"/>
    </font>
    <font>
      <sz val="11"/>
      <color rgb="FF92D050"/>
      <name val="Arial"/>
      <family val="2"/>
    </font>
    <font>
      <sz val="11"/>
      <color rgb="FF000000"/>
      <name val="Calibri"/>
      <family val="2"/>
      <scheme val="minor"/>
    </font>
    <font>
      <sz val="11"/>
      <color rgb="FF333333"/>
      <name val="Times New Roman"/>
      <family val="1"/>
    </font>
    <font>
      <b/>
      <sz val="16"/>
      <color theme="1"/>
      <name val="Arial"/>
      <family val="2"/>
    </font>
    <font>
      <sz val="16"/>
      <name val="Arial"/>
      <family val="2"/>
    </font>
    <font>
      <sz val="12"/>
      <color rgb="FF333333"/>
      <name val="Arial"/>
      <family val="2"/>
    </font>
  </fonts>
  <fills count="14">
    <fill>
      <patternFill patternType="none"/>
    </fill>
    <fill>
      <patternFill patternType="gray125"/>
    </fill>
    <fill>
      <patternFill patternType="solid">
        <fgColor theme="8" tint="-0.249977111117893"/>
        <bgColor theme="4" tint="0.79998168889431442"/>
      </patternFill>
    </fill>
    <fill>
      <patternFill patternType="solid">
        <fgColor theme="6" tint="-0.249977111117893"/>
        <bgColor theme="4" tint="0.79998168889431442"/>
      </patternFill>
    </fill>
    <fill>
      <patternFill patternType="solid">
        <fgColor theme="6" tint="-0.249977111117893"/>
        <bgColor indexed="64"/>
      </patternFill>
    </fill>
    <fill>
      <patternFill patternType="solid">
        <fgColor theme="6" tint="0.39997558519241921"/>
        <bgColor indexed="64"/>
      </patternFill>
    </fill>
    <fill>
      <patternFill patternType="solid">
        <fgColor theme="0"/>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0" tint="-0.14996795556505021"/>
        <bgColor indexed="64"/>
      </patternFill>
    </fill>
    <fill>
      <patternFill patternType="solid">
        <fgColor rgb="FFFFFF00"/>
        <bgColor indexed="64"/>
      </patternFill>
    </fill>
    <fill>
      <patternFill patternType="solid">
        <fgColor rgb="FF77933C"/>
        <bgColor rgb="FF7F7F7F"/>
      </patternFill>
    </fill>
    <fill>
      <patternFill patternType="solid">
        <fgColor rgb="FF77933C"/>
        <bgColor rgb="FF808080"/>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theme="4"/>
      </left>
      <right style="thin">
        <color theme="4"/>
      </right>
      <top style="thin">
        <color theme="4"/>
      </top>
      <bottom style="medium">
        <color theme="4"/>
      </bottom>
      <diagonal/>
    </border>
    <border>
      <left style="thin">
        <color theme="4"/>
      </left>
      <right style="thin">
        <color theme="4"/>
      </right>
      <top style="thin">
        <color theme="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s>
  <cellStyleXfs count="22">
    <xf numFmtId="0" fontId="0" fillId="0" borderId="0"/>
    <xf numFmtId="9" fontId="7" fillId="0" borderId="0" applyFont="0" applyFill="0" applyBorder="0" applyAlignment="0" applyProtection="0"/>
    <xf numFmtId="0" fontId="9" fillId="0" borderId="0"/>
    <xf numFmtId="44" fontId="9" fillId="0" borderId="0" applyFont="0" applyFill="0" applyBorder="0" applyAlignment="0" applyProtection="0"/>
    <xf numFmtId="43" fontId="7" fillId="0" borderId="0" applyFont="0" applyFill="0" applyBorder="0" applyAlignment="0" applyProtection="0"/>
    <xf numFmtId="166" fontId="9" fillId="0" borderId="0"/>
    <xf numFmtId="0" fontId="20" fillId="0" borderId="0"/>
    <xf numFmtId="43" fontId="6" fillId="0" borderId="0" applyFont="0" applyFill="0" applyBorder="0" applyAlignment="0" applyProtection="0"/>
    <xf numFmtId="44" fontId="7" fillId="0" borderId="0" applyFont="0" applyFill="0" applyBorder="0" applyAlignment="0" applyProtection="0"/>
    <xf numFmtId="0" fontId="5" fillId="0" borderId="0"/>
    <xf numFmtId="43" fontId="22" fillId="0" borderId="0" applyFont="0" applyFill="0" applyBorder="0" applyAlignment="0" applyProtection="0"/>
    <xf numFmtId="0" fontId="9" fillId="0" borderId="0"/>
    <xf numFmtId="43" fontId="4" fillId="0" borderId="0" applyFont="0" applyFill="0" applyBorder="0" applyAlignment="0" applyProtection="0"/>
    <xf numFmtId="0" fontId="3"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168" fontId="7" fillId="0" borderId="0" applyFont="0" applyFill="0" applyBorder="0" applyAlignment="0" applyProtection="0"/>
  </cellStyleXfs>
  <cellXfs count="409">
    <xf numFmtId="0" fontId="0" fillId="0" borderId="0" xfId="0"/>
    <xf numFmtId="0" fontId="10" fillId="0" borderId="2" xfId="0" applyFont="1" applyBorder="1" applyAlignment="1">
      <alignment vertical="center" wrapText="1"/>
    </xf>
    <xf numFmtId="0" fontId="10" fillId="0" borderId="2" xfId="0" applyFont="1" applyBorder="1" applyAlignment="1">
      <alignment horizontal="center" vertical="center" wrapText="1"/>
    </xf>
    <xf numFmtId="1" fontId="8" fillId="0" borderId="1" xfId="1" applyNumberFormat="1" applyFont="1" applyBorder="1" applyAlignment="1" applyProtection="1">
      <alignment horizontal="center" vertical="center" wrapText="1"/>
      <protection locked="0"/>
    </xf>
    <xf numFmtId="0" fontId="11" fillId="0" borderId="0" xfId="2" applyFont="1"/>
    <xf numFmtId="49" fontId="12" fillId="2" borderId="4" xfId="2" applyNumberFormat="1" applyFont="1" applyFill="1" applyBorder="1" applyAlignment="1" applyProtection="1">
      <alignment horizontal="center" vertical="top" wrapText="1"/>
    </xf>
    <xf numFmtId="49" fontId="12" fillId="2" borderId="5" xfId="2" applyNumberFormat="1" applyFont="1" applyFill="1" applyBorder="1" applyAlignment="1" applyProtection="1">
      <alignment horizontal="center" vertical="top" wrapText="1"/>
    </xf>
    <xf numFmtId="0" fontId="11" fillId="0" borderId="0" xfId="2" applyFont="1" applyProtection="1"/>
    <xf numFmtId="0" fontId="11" fillId="0" borderId="0" xfId="2" applyFont="1" applyAlignment="1" applyProtection="1">
      <alignment vertical="center"/>
    </xf>
    <xf numFmtId="49" fontId="13" fillId="0" borderId="0" xfId="2" applyNumberFormat="1" applyFont="1" applyFill="1" applyBorder="1" applyProtection="1"/>
    <xf numFmtId="49" fontId="11" fillId="0" borderId="0" xfId="2" applyNumberFormat="1" applyFont="1" applyProtection="1"/>
    <xf numFmtId="0" fontId="14" fillId="0" borderId="0" xfId="2" applyFont="1" applyAlignment="1" applyProtection="1">
      <alignment horizontal="center" vertical="center"/>
    </xf>
    <xf numFmtId="0" fontId="11" fillId="0" borderId="0" xfId="2" applyFont="1" applyAlignment="1" applyProtection="1">
      <alignment horizontal="center" vertical="center"/>
    </xf>
    <xf numFmtId="0" fontId="14" fillId="0" borderId="0" xfId="2" applyFont="1" applyAlignment="1" applyProtection="1">
      <alignment horizontal="center"/>
    </xf>
    <xf numFmtId="164" fontId="11" fillId="0" borderId="0" xfId="3" applyNumberFormat="1" applyFont="1" applyProtection="1"/>
    <xf numFmtId="0" fontId="11" fillId="0" borderId="0" xfId="2" applyFont="1" applyAlignment="1" applyProtection="1"/>
    <xf numFmtId="49" fontId="13" fillId="0" borderId="0" xfId="2" applyNumberFormat="1" applyFont="1" applyFill="1" applyBorder="1" applyAlignment="1" applyProtection="1"/>
    <xf numFmtId="49" fontId="11" fillId="0" borderId="0" xfId="2" applyNumberFormat="1" applyFont="1" applyAlignment="1" applyProtection="1">
      <alignment horizontal="center" vertical="center"/>
    </xf>
    <xf numFmtId="0" fontId="11" fillId="0" borderId="0" xfId="2" applyFont="1" applyAlignment="1">
      <alignment horizontal="center" vertical="center"/>
    </xf>
    <xf numFmtId="49" fontId="15" fillId="0" borderId="0" xfId="2" applyNumberFormat="1" applyFont="1" applyFill="1" applyAlignment="1" applyProtection="1">
      <alignment horizontal="center"/>
    </xf>
    <xf numFmtId="0" fontId="11" fillId="0" borderId="0" xfId="2" applyFont="1" applyBorder="1" applyAlignment="1" applyProtection="1">
      <alignment vertical="center"/>
    </xf>
    <xf numFmtId="0" fontId="11" fillId="0" borderId="0" xfId="2" applyFont="1" applyAlignment="1">
      <alignment vertical="center"/>
    </xf>
    <xf numFmtId="49" fontId="12" fillId="3" borderId="4" xfId="2" applyNumberFormat="1" applyFont="1" applyFill="1" applyBorder="1" applyAlignment="1" applyProtection="1">
      <alignment horizontal="center" vertical="top" wrapText="1"/>
    </xf>
    <xf numFmtId="49" fontId="12" fillId="3" borderId="4" xfId="2" applyNumberFormat="1" applyFont="1" applyFill="1" applyBorder="1" applyAlignment="1" applyProtection="1">
      <alignment horizontal="center" vertical="center" wrapText="1"/>
    </xf>
    <xf numFmtId="0" fontId="11" fillId="4" borderId="0" xfId="2" applyFont="1" applyFill="1"/>
    <xf numFmtId="0" fontId="11" fillId="4" borderId="0" xfId="2" applyFont="1" applyFill="1" applyAlignment="1">
      <alignment horizontal="center" vertical="center"/>
    </xf>
    <xf numFmtId="0" fontId="11" fillId="4" borderId="0" xfId="2" applyFont="1" applyFill="1" applyProtection="1"/>
    <xf numFmtId="49" fontId="11" fillId="4" borderId="0" xfId="2" applyNumberFormat="1" applyFont="1" applyFill="1" applyProtection="1"/>
    <xf numFmtId="49" fontId="11" fillId="4" borderId="0" xfId="2" applyNumberFormat="1" applyFont="1" applyFill="1" applyAlignment="1" applyProtection="1">
      <alignment horizontal="center" vertical="center"/>
    </xf>
    <xf numFmtId="0" fontId="11" fillId="4" borderId="0" xfId="2" applyFont="1" applyFill="1" applyBorder="1" applyAlignment="1" applyProtection="1">
      <alignment vertical="center"/>
    </xf>
    <xf numFmtId="49" fontId="13" fillId="4" borderId="0" xfId="2" applyNumberFormat="1" applyFont="1" applyFill="1" applyProtection="1"/>
    <xf numFmtId="0" fontId="11" fillId="4" borderId="0" xfId="2" applyFont="1" applyFill="1" applyAlignment="1" applyProtection="1">
      <alignment vertical="center"/>
    </xf>
    <xf numFmtId="1" fontId="8" fillId="0" borderId="2" xfId="1" applyNumberFormat="1" applyFont="1" applyBorder="1" applyAlignment="1" applyProtection="1">
      <alignment horizontal="center" vertical="center" wrapText="1"/>
      <protection locked="0"/>
    </xf>
    <xf numFmtId="0" fontId="8" fillId="0" borderId="1" xfId="0" applyFont="1" applyBorder="1" applyAlignment="1">
      <alignment vertical="center" wrapText="1"/>
    </xf>
    <xf numFmtId="0" fontId="8" fillId="0" borderId="1" xfId="0" applyFont="1" applyBorder="1" applyAlignment="1">
      <alignment horizontal="center" vertical="center" wrapText="1"/>
    </xf>
    <xf numFmtId="49" fontId="16" fillId="4" borderId="1" xfId="0" applyNumberFormat="1" applyFont="1" applyFill="1" applyBorder="1" applyAlignment="1" applyProtection="1">
      <alignment vertical="center" wrapText="1"/>
      <protection locked="0"/>
    </xf>
    <xf numFmtId="49" fontId="10" fillId="0" borderId="2" xfId="0" applyNumberFormat="1" applyFont="1" applyBorder="1" applyAlignment="1" applyProtection="1">
      <alignment vertical="center" wrapText="1"/>
      <protection locked="0"/>
    </xf>
    <xf numFmtId="0" fontId="8" fillId="4" borderId="0" xfId="0" applyFont="1" applyFill="1" applyAlignment="1">
      <alignment horizontal="center" vertical="center" wrapText="1"/>
    </xf>
    <xf numFmtId="0" fontId="8" fillId="4" borderId="0" xfId="0" applyFont="1" applyFill="1" applyBorder="1" applyAlignment="1">
      <alignment vertical="center" wrapText="1"/>
    </xf>
    <xf numFmtId="0" fontId="10" fillId="0" borderId="1" xfId="0" applyFont="1" applyBorder="1" applyAlignment="1">
      <alignment vertical="center" wrapText="1"/>
    </xf>
    <xf numFmtId="165" fontId="10" fillId="0" borderId="1" xfId="0" applyNumberFormat="1" applyFont="1" applyBorder="1" applyAlignment="1">
      <alignment horizontal="center" vertical="center" wrapText="1"/>
    </xf>
    <xf numFmtId="49" fontId="18" fillId="3" borderId="3" xfId="0" applyNumberFormat="1" applyFont="1" applyFill="1" applyBorder="1" applyAlignment="1">
      <alignment horizontal="center" vertical="center" wrapText="1"/>
    </xf>
    <xf numFmtId="49" fontId="19" fillId="3" borderId="3"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15" fontId="8" fillId="0" borderId="1" xfId="0" applyNumberFormat="1" applyFont="1" applyBorder="1" applyAlignment="1">
      <alignment horizontal="center" vertical="center" wrapText="1"/>
    </xf>
    <xf numFmtId="165" fontId="10" fillId="0" borderId="0" xfId="0" applyNumberFormat="1" applyFont="1" applyBorder="1" applyAlignment="1">
      <alignment horizontal="center" vertical="center" wrapText="1"/>
    </xf>
    <xf numFmtId="1" fontId="8" fillId="0" borderId="0" xfId="1" applyNumberFormat="1" applyFont="1" applyBorder="1" applyAlignment="1" applyProtection="1">
      <alignment horizontal="center" vertical="center" wrapText="1"/>
      <protection locked="0"/>
    </xf>
    <xf numFmtId="166" fontId="10" fillId="0" borderId="2" xfId="0" applyNumberFormat="1" applyFont="1" applyBorder="1" applyAlignment="1">
      <alignment horizontal="center" vertical="center" wrapText="1"/>
    </xf>
    <xf numFmtId="0" fontId="8" fillId="0" borderId="0" xfId="0" applyFont="1" applyAlignment="1">
      <alignment vertical="top" wrapText="1"/>
    </xf>
    <xf numFmtId="0" fontId="10" fillId="0" borderId="2" xfId="0" applyFont="1" applyFill="1" applyBorder="1" applyAlignment="1">
      <alignment horizontal="center" vertical="center" wrapText="1"/>
    </xf>
    <xf numFmtId="49" fontId="8" fillId="0" borderId="2" xfId="0" applyNumberFormat="1" applyFont="1" applyFill="1" applyBorder="1" applyAlignment="1" applyProtection="1">
      <alignment horizontal="center" vertical="center" wrapText="1"/>
      <protection locked="0"/>
    </xf>
    <xf numFmtId="1" fontId="8" fillId="0" borderId="2" xfId="1" applyNumberFormat="1"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wrapText="1"/>
    </xf>
    <xf numFmtId="0" fontId="8" fillId="0" borderId="0" xfId="0" applyFont="1" applyFill="1" applyBorder="1" applyAlignment="1">
      <alignment vertical="center" wrapText="1"/>
    </xf>
    <xf numFmtId="165" fontId="10" fillId="0" borderId="2" xfId="0" applyNumberFormat="1" applyFont="1" applyFill="1" applyBorder="1" applyAlignment="1">
      <alignment horizontal="center" vertical="center" wrapText="1"/>
    </xf>
    <xf numFmtId="49" fontId="8" fillId="0" borderId="1" xfId="0" applyNumberFormat="1" applyFont="1" applyFill="1" applyBorder="1" applyAlignment="1" applyProtection="1">
      <alignment horizontal="center" vertical="center" wrapText="1"/>
      <protection locked="0"/>
    </xf>
    <xf numFmtId="0" fontId="11" fillId="7" borderId="1" xfId="0" applyFont="1" applyFill="1" applyBorder="1" applyAlignment="1"/>
    <xf numFmtId="0" fontId="0" fillId="0" borderId="0" xfId="0" applyFont="1"/>
    <xf numFmtId="0" fontId="0" fillId="10" borderId="0" xfId="0" applyFont="1" applyFill="1"/>
    <xf numFmtId="0" fontId="8" fillId="0" borderId="0" xfId="0" applyFont="1" applyFill="1" applyBorder="1" applyAlignment="1"/>
    <xf numFmtId="0" fontId="23" fillId="7" borderId="6" xfId="0" applyFont="1" applyFill="1" applyBorder="1" applyAlignment="1">
      <alignment horizontal="center"/>
    </xf>
    <xf numFmtId="0" fontId="14" fillId="8" borderId="1" xfId="0" applyFont="1" applyFill="1" applyBorder="1" applyAlignment="1"/>
    <xf numFmtId="44" fontId="11" fillId="8" borderId="1" xfId="8" applyFont="1" applyFill="1" applyBorder="1" applyAlignment="1"/>
    <xf numFmtId="0" fontId="16" fillId="4" borderId="9" xfId="0" applyFont="1" applyFill="1" applyBorder="1" applyAlignment="1">
      <alignment vertical="center" wrapText="1"/>
    </xf>
    <xf numFmtId="44" fontId="8" fillId="4" borderId="0" xfId="8" applyFont="1" applyFill="1" applyAlignment="1">
      <alignment horizontal="center" vertical="center" wrapText="1"/>
    </xf>
    <xf numFmtId="44" fontId="8" fillId="0" borderId="0" xfId="8" applyFont="1" applyAlignment="1">
      <alignment horizontal="center" vertical="center" wrapText="1"/>
    </xf>
    <xf numFmtId="44" fontId="18" fillId="3" borderId="3" xfId="8" applyFont="1" applyFill="1" applyBorder="1" applyAlignment="1">
      <alignment horizontal="center" vertical="center" wrapText="1"/>
    </xf>
    <xf numFmtId="44" fontId="10" fillId="0" borderId="2" xfId="8" applyFont="1" applyBorder="1" applyAlignment="1">
      <alignment horizontal="center" vertical="center" wrapText="1"/>
    </xf>
    <xf numFmtId="44" fontId="10" fillId="0" borderId="2" xfId="8" applyFont="1" applyFill="1" applyBorder="1" applyAlignment="1">
      <alignment horizontal="center" vertical="center" wrapText="1"/>
    </xf>
    <xf numFmtId="0" fontId="8" fillId="0" borderId="1" xfId="0" applyFont="1" applyFill="1" applyBorder="1" applyAlignment="1">
      <alignment vertical="center" wrapText="1"/>
    </xf>
    <xf numFmtId="44" fontId="8" fillId="0" borderId="1" xfId="8" applyFont="1" applyBorder="1" applyAlignment="1">
      <alignment horizontal="center" vertical="center" wrapText="1"/>
    </xf>
    <xf numFmtId="0" fontId="8" fillId="6" borderId="1" xfId="0" applyFont="1" applyFill="1" applyBorder="1" applyAlignment="1">
      <alignment vertical="center" wrapText="1"/>
    </xf>
    <xf numFmtId="0" fontId="8" fillId="0" borderId="2" xfId="0" applyFont="1" applyFill="1" applyBorder="1" applyAlignment="1">
      <alignment horizontal="center" vertical="center" wrapText="1"/>
    </xf>
    <xf numFmtId="165" fontId="8" fillId="0" borderId="2" xfId="0" applyNumberFormat="1" applyFont="1" applyBorder="1" applyAlignment="1">
      <alignment horizontal="center" vertical="center" wrapText="1"/>
    </xf>
    <xf numFmtId="49" fontId="10" fillId="0" borderId="2" xfId="0" applyNumberFormat="1" applyFont="1" applyFill="1" applyBorder="1" applyAlignment="1" applyProtection="1">
      <alignment vertical="center" wrapText="1"/>
      <protection locked="0"/>
    </xf>
    <xf numFmtId="0" fontId="8" fillId="0" borderId="0" xfId="0" applyFont="1" applyBorder="1" applyAlignment="1">
      <alignment horizontal="center" vertical="center" wrapText="1"/>
    </xf>
    <xf numFmtId="0" fontId="8" fillId="0" borderId="2" xfId="0" applyFont="1" applyBorder="1" applyAlignment="1">
      <alignment horizontal="center" vertical="center" wrapText="1"/>
    </xf>
    <xf numFmtId="0" fontId="8" fillId="11" borderId="0" xfId="0" applyFont="1" applyFill="1" applyAlignment="1">
      <alignment vertical="center" wrapText="1"/>
    </xf>
    <xf numFmtId="0" fontId="10" fillId="0" borderId="2" xfId="0" applyFont="1" applyFill="1" applyBorder="1" applyAlignment="1">
      <alignment vertical="center" wrapText="1"/>
    </xf>
    <xf numFmtId="0" fontId="8" fillId="0" borderId="2" xfId="0" applyFont="1" applyBorder="1" applyAlignment="1">
      <alignment vertical="center" wrapText="1"/>
    </xf>
    <xf numFmtId="0" fontId="8" fillId="0" borderId="1" xfId="0" applyFont="1" applyBorder="1" applyAlignment="1">
      <alignment horizontal="left" vertical="center" wrapText="1"/>
    </xf>
    <xf numFmtId="49" fontId="8" fillId="0" borderId="2" xfId="0" applyNumberFormat="1" applyFont="1" applyBorder="1" applyAlignment="1" applyProtection="1">
      <alignment vertical="center" wrapText="1"/>
      <protection locked="0"/>
    </xf>
    <xf numFmtId="0" fontId="25" fillId="4" borderId="0" xfId="0" applyFont="1" applyFill="1" applyAlignment="1">
      <alignment vertical="center" wrapText="1"/>
    </xf>
    <xf numFmtId="49" fontId="8" fillId="0" borderId="1" xfId="0" applyNumberFormat="1" applyFont="1" applyFill="1" applyBorder="1" applyAlignment="1" applyProtection="1">
      <alignment vertical="center" wrapText="1"/>
      <protection locked="0"/>
    </xf>
    <xf numFmtId="165" fontId="10" fillId="0" borderId="0" xfId="0" applyNumberFormat="1" applyFont="1" applyBorder="1" applyAlignment="1">
      <alignment horizontal="left" vertical="top" wrapText="1"/>
    </xf>
    <xf numFmtId="49" fontId="10" fillId="0" borderId="0" xfId="0" applyNumberFormat="1" applyFont="1" applyFill="1" applyBorder="1" applyAlignment="1">
      <alignment horizontal="left" vertical="top" wrapText="1"/>
    </xf>
    <xf numFmtId="44" fontId="8" fillId="0" borderId="2" xfId="8" applyFont="1" applyFill="1" applyBorder="1" applyAlignment="1">
      <alignment horizontal="center" vertical="center" wrapText="1"/>
    </xf>
    <xf numFmtId="0" fontId="8" fillId="6" borderId="1" xfId="0" applyFont="1" applyFill="1" applyBorder="1" applyAlignment="1">
      <alignment horizontal="left" vertical="center" wrapText="1"/>
    </xf>
    <xf numFmtId="44" fontId="8" fillId="0" borderId="2" xfId="8" applyFont="1" applyBorder="1" applyAlignment="1">
      <alignment horizontal="center" vertical="center" wrapText="1"/>
    </xf>
    <xf numFmtId="44" fontId="14" fillId="9" borderId="1" xfId="8" applyFont="1" applyFill="1" applyBorder="1" applyAlignment="1"/>
    <xf numFmtId="44" fontId="24" fillId="0" borderId="2" xfId="8" applyFont="1" applyBorder="1" applyAlignment="1">
      <alignment horizontal="center" vertical="center" wrapText="1"/>
    </xf>
    <xf numFmtId="166" fontId="24" fillId="0" borderId="2" xfId="0" applyNumberFormat="1" applyFont="1" applyBorder="1" applyAlignment="1">
      <alignment horizontal="center" vertical="center" wrapText="1"/>
    </xf>
    <xf numFmtId="15" fontId="8" fillId="0" borderId="2" xfId="0" applyNumberFormat="1" applyFont="1" applyBorder="1" applyAlignment="1">
      <alignment horizontal="center" vertical="center" wrapText="1"/>
    </xf>
    <xf numFmtId="15" fontId="10" fillId="0" borderId="1" xfId="0" applyNumberFormat="1" applyFont="1" applyFill="1" applyBorder="1" applyAlignment="1">
      <alignment horizontal="center" vertical="center" wrapText="1"/>
    </xf>
    <xf numFmtId="0" fontId="8" fillId="4" borderId="0" xfId="0" applyFont="1" applyFill="1" applyAlignment="1">
      <alignment horizontal="left" vertical="center" wrapText="1"/>
    </xf>
    <xf numFmtId="0" fontId="8" fillId="0" borderId="0" xfId="0" applyFont="1" applyAlignment="1">
      <alignment horizontal="left" vertical="center" wrapText="1"/>
    </xf>
    <xf numFmtId="0" fontId="16" fillId="4" borderId="8" xfId="0" applyFont="1" applyFill="1" applyBorder="1" applyAlignment="1">
      <alignment horizontal="left" vertical="center" wrapText="1"/>
    </xf>
    <xf numFmtId="0" fontId="8" fillId="0" borderId="1" xfId="0" applyFont="1" applyFill="1" applyBorder="1" applyAlignment="1">
      <alignment horizontal="left" vertical="center" wrapText="1"/>
    </xf>
    <xf numFmtId="44" fontId="10" fillId="0" borderId="1" xfId="8" applyFont="1" applyFill="1" applyBorder="1" applyAlignment="1">
      <alignment horizontal="right" wrapText="1"/>
    </xf>
    <xf numFmtId="0" fontId="8" fillId="0" borderId="1" xfId="0" applyFont="1" applyBorder="1" applyAlignment="1">
      <alignment vertical="top" wrapText="1"/>
    </xf>
    <xf numFmtId="44" fontId="10" fillId="0" borderId="1" xfId="8" applyFont="1" applyBorder="1" applyAlignment="1">
      <alignment horizontal="right" vertical="center" wrapText="1"/>
    </xf>
    <xf numFmtId="0" fontId="8" fillId="0" borderId="8" xfId="0" applyFont="1" applyBorder="1" applyAlignment="1">
      <alignment vertical="center" wrapText="1"/>
    </xf>
    <xf numFmtId="44" fontId="8" fillId="0" borderId="1" xfId="8" applyFont="1" applyFill="1" applyBorder="1" applyAlignment="1">
      <alignment horizontal="left" vertical="top" wrapText="1"/>
    </xf>
    <xf numFmtId="44" fontId="10" fillId="0" borderId="1" xfId="8" applyFont="1" applyBorder="1" applyAlignment="1">
      <alignment horizontal="left" vertical="top" wrapText="1"/>
    </xf>
    <xf numFmtId="44" fontId="8" fillId="0" borderId="1" xfId="8" applyFont="1" applyBorder="1" applyAlignment="1">
      <alignment horizontal="left" vertical="top" wrapText="1"/>
    </xf>
    <xf numFmtId="165" fontId="8" fillId="0" borderId="1" xfId="0" applyNumberFormat="1" applyFont="1" applyFill="1" applyBorder="1" applyAlignment="1">
      <alignment horizontal="center" vertical="center" wrapText="1"/>
    </xf>
    <xf numFmtId="49" fontId="8" fillId="0" borderId="9" xfId="0" applyNumberFormat="1" applyFont="1" applyBorder="1" applyAlignment="1" applyProtection="1">
      <alignment vertical="center" wrapText="1"/>
      <protection locked="0"/>
    </xf>
    <xf numFmtId="49" fontId="10" fillId="0" borderId="1" xfId="0" applyNumberFormat="1" applyFont="1" applyFill="1" applyBorder="1" applyAlignment="1" applyProtection="1">
      <alignment horizontal="left" vertical="center" wrapText="1"/>
      <protection locked="0"/>
    </xf>
    <xf numFmtId="44" fontId="10" fillId="0" borderId="1" xfId="8" applyFont="1" applyBorder="1" applyAlignment="1">
      <alignment horizontal="center" vertical="center" wrapText="1"/>
    </xf>
    <xf numFmtId="0" fontId="8" fillId="0" borderId="0" xfId="0" applyFont="1" applyAlignment="1">
      <alignment horizontal="left" vertical="top" wrapText="1"/>
    </xf>
    <xf numFmtId="49"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10" fillId="0" borderId="1" xfId="0" applyFont="1" applyFill="1" applyBorder="1" applyAlignment="1">
      <alignment horizontal="left" vertical="top" wrapText="1"/>
    </xf>
    <xf numFmtId="166" fontId="8" fillId="0" borderId="1" xfId="0" applyNumberFormat="1" applyFont="1" applyFill="1" applyBorder="1" applyAlignment="1" applyProtection="1">
      <alignment horizontal="left" vertical="top"/>
      <protection locked="0"/>
    </xf>
    <xf numFmtId="0" fontId="8" fillId="0" borderId="0" xfId="0" applyFont="1" applyFill="1" applyAlignment="1">
      <alignment horizontal="left" vertical="top" wrapText="1"/>
    </xf>
    <xf numFmtId="0" fontId="8" fillId="0" borderId="0" xfId="0" applyFont="1" applyBorder="1" applyAlignment="1">
      <alignment horizontal="left" vertical="top" wrapText="1"/>
    </xf>
    <xf numFmtId="49" fontId="10" fillId="6" borderId="2" xfId="0" applyNumberFormat="1" applyFont="1" applyFill="1" applyBorder="1" applyAlignment="1" applyProtection="1">
      <alignment horizontal="left" vertical="top" wrapText="1"/>
      <protection locked="0"/>
    </xf>
    <xf numFmtId="0" fontId="10" fillId="6" borderId="2" xfId="0" applyFont="1" applyFill="1" applyBorder="1" applyAlignment="1">
      <alignment horizontal="left" vertical="top" wrapText="1"/>
    </xf>
    <xf numFmtId="165" fontId="10" fillId="6" borderId="0" xfId="0" applyNumberFormat="1" applyFont="1" applyFill="1" applyBorder="1" applyAlignment="1">
      <alignment horizontal="left" vertical="top" wrapText="1"/>
    </xf>
    <xf numFmtId="0" fontId="8" fillId="6" borderId="0" xfId="0" applyFont="1" applyFill="1" applyBorder="1" applyAlignment="1">
      <alignment horizontal="left" vertical="top" wrapText="1"/>
    </xf>
    <xf numFmtId="0" fontId="10" fillId="4" borderId="0" xfId="0" applyFont="1" applyFill="1" applyAlignment="1">
      <alignment vertical="center" wrapText="1"/>
    </xf>
    <xf numFmtId="0" fontId="10" fillId="0" borderId="0" xfId="0" applyFont="1" applyAlignment="1">
      <alignment vertical="center" wrapText="1"/>
    </xf>
    <xf numFmtId="0" fontId="10" fillId="0" borderId="0" xfId="0" applyFont="1" applyFill="1" applyAlignment="1">
      <alignment vertical="center" wrapText="1"/>
    </xf>
    <xf numFmtId="0" fontId="10" fillId="0" borderId="0" xfId="0" applyFont="1" applyFill="1" applyBorder="1" applyAlignment="1">
      <alignment vertical="center" wrapText="1"/>
    </xf>
    <xf numFmtId="0" fontId="10" fillId="0" borderId="0" xfId="0" applyFont="1" applyBorder="1" applyAlignment="1">
      <alignment vertical="center" wrapText="1"/>
    </xf>
    <xf numFmtId="44" fontId="10" fillId="0" borderId="1" xfId="8" applyFont="1" applyBorder="1"/>
    <xf numFmtId="44" fontId="8" fillId="0" borderId="1" xfId="8" applyFont="1" applyBorder="1" applyAlignment="1">
      <alignment horizontal="right" wrapText="1"/>
    </xf>
    <xf numFmtId="165" fontId="8" fillId="0" borderId="1" xfId="0" quotePrefix="1" applyNumberFormat="1" applyFont="1" applyFill="1" applyBorder="1" applyAlignment="1">
      <alignment horizontal="center" wrapText="1"/>
    </xf>
    <xf numFmtId="165" fontId="8" fillId="0" borderId="2" xfId="0" quotePrefix="1" applyNumberFormat="1" applyFont="1" applyBorder="1" applyAlignment="1">
      <alignment horizontal="center" wrapText="1"/>
    </xf>
    <xf numFmtId="0" fontId="29" fillId="12" borderId="0" xfId="0" applyFont="1" applyFill="1" applyAlignment="1">
      <alignment vertical="center" wrapText="1"/>
    </xf>
    <xf numFmtId="0" fontId="8" fillId="0" borderId="8" xfId="0" applyFont="1" applyBorder="1" applyAlignment="1">
      <alignment vertical="top" wrapText="1"/>
    </xf>
    <xf numFmtId="0" fontId="10" fillId="6" borderId="2" xfId="0" applyFont="1" applyFill="1" applyBorder="1" applyAlignment="1">
      <alignment horizontal="center" vertical="center" wrapText="1"/>
    </xf>
    <xf numFmtId="1" fontId="8" fillId="6" borderId="2" xfId="1" applyNumberFormat="1" applyFont="1" applyFill="1" applyBorder="1" applyAlignment="1" applyProtection="1">
      <alignment horizontal="center" vertical="center" wrapText="1"/>
      <protection locked="0"/>
    </xf>
    <xf numFmtId="44" fontId="8" fillId="6" borderId="2" xfId="8" applyFont="1" applyFill="1" applyBorder="1" applyAlignment="1">
      <alignment horizontal="center" vertical="center" wrapText="1"/>
    </xf>
    <xf numFmtId="44" fontId="10" fillId="6" borderId="2" xfId="8" applyFont="1" applyFill="1" applyBorder="1" applyAlignment="1">
      <alignment horizontal="center" vertical="center" wrapText="1"/>
    </xf>
    <xf numFmtId="49" fontId="8" fillId="6" borderId="1" xfId="0" applyNumberFormat="1" applyFont="1" applyFill="1" applyBorder="1" applyAlignment="1" applyProtection="1">
      <alignment vertical="center" wrapText="1"/>
      <protection locked="0"/>
    </xf>
    <xf numFmtId="49" fontId="8" fillId="6" borderId="2" xfId="0" applyNumberFormat="1" applyFont="1" applyFill="1" applyBorder="1" applyAlignment="1" applyProtection="1">
      <alignment vertical="center" wrapText="1"/>
      <protection locked="0"/>
    </xf>
    <xf numFmtId="0" fontId="8" fillId="0" borderId="0" xfId="0" applyFont="1" applyAlignment="1">
      <alignment horizontal="center" vertical="center" wrapText="1"/>
    </xf>
    <xf numFmtId="0" fontId="10" fillId="0" borderId="1" xfId="0" applyFont="1" applyBorder="1" applyAlignment="1">
      <alignment horizontal="center" vertical="center" wrapText="1"/>
    </xf>
    <xf numFmtId="49" fontId="8" fillId="0" borderId="1" xfId="0" applyNumberFormat="1" applyFont="1" applyBorder="1" applyAlignment="1" applyProtection="1">
      <alignment horizontal="center" vertical="center" wrapText="1"/>
      <protection locked="0"/>
    </xf>
    <xf numFmtId="1" fontId="8" fillId="0" borderId="1" xfId="1" applyNumberFormat="1" applyFont="1" applyFill="1" applyBorder="1" applyAlignment="1" applyProtection="1">
      <alignment horizontal="center" vertical="center" wrapText="1"/>
      <protection locked="0"/>
    </xf>
    <xf numFmtId="15" fontId="8" fillId="0" borderId="1" xfId="0" applyNumberFormat="1" applyFont="1" applyFill="1" applyBorder="1" applyAlignment="1">
      <alignment horizontal="center" vertical="center" wrapText="1"/>
    </xf>
    <xf numFmtId="165" fontId="10" fillId="0" borderId="1" xfId="0" applyNumberFormat="1" applyFont="1" applyFill="1" applyBorder="1" applyAlignment="1">
      <alignment horizontal="center" vertical="center" wrapText="1"/>
    </xf>
    <xf numFmtId="49" fontId="10" fillId="0" borderId="1" xfId="0" applyNumberFormat="1" applyFont="1" applyFill="1" applyBorder="1" applyAlignment="1" applyProtection="1">
      <alignment vertical="center" wrapText="1"/>
      <protection locked="0"/>
    </xf>
    <xf numFmtId="49" fontId="10" fillId="0" borderId="1" xfId="0" applyNumberFormat="1" applyFont="1" applyBorder="1" applyAlignment="1" applyProtection="1">
      <alignment vertical="center" wrapText="1"/>
      <protection locked="0"/>
    </xf>
    <xf numFmtId="165" fontId="10" fillId="6" borderId="2" xfId="0" applyNumberFormat="1" applyFont="1" applyFill="1" applyBorder="1" applyAlignment="1">
      <alignment horizontal="center" vertical="center" wrapText="1"/>
    </xf>
    <xf numFmtId="49" fontId="8" fillId="0" borderId="1" xfId="0" applyNumberFormat="1" applyFont="1" applyBorder="1" applyAlignment="1" applyProtection="1">
      <alignment vertical="center" wrapText="1"/>
      <protection locked="0"/>
    </xf>
    <xf numFmtId="49" fontId="8" fillId="0" borderId="1" xfId="0" applyNumberFormat="1" applyFont="1" applyBorder="1" applyAlignment="1" applyProtection="1">
      <alignment horizontal="left" vertical="center" wrapText="1"/>
      <protection locked="0"/>
    </xf>
    <xf numFmtId="49" fontId="8" fillId="0" borderId="8" xfId="0" applyNumberFormat="1" applyFont="1" applyBorder="1" applyAlignment="1" applyProtection="1">
      <alignment vertical="center" wrapText="1"/>
      <protection locked="0"/>
    </xf>
    <xf numFmtId="0" fontId="8" fillId="0" borderId="0" xfId="0" applyFont="1" applyBorder="1" applyAlignment="1">
      <alignment vertical="center" wrapText="1"/>
    </xf>
    <xf numFmtId="0" fontId="8" fillId="0" borderId="0" xfId="0" applyFont="1" applyAlignment="1">
      <alignment vertical="center" wrapText="1"/>
    </xf>
    <xf numFmtId="165" fontId="10" fillId="0" borderId="2" xfId="0" applyNumberFormat="1" applyFont="1" applyBorder="1" applyAlignment="1">
      <alignment horizontal="center" vertical="center" wrapText="1"/>
    </xf>
    <xf numFmtId="0" fontId="21" fillId="0" borderId="0" xfId="0" applyFont="1" applyBorder="1" applyAlignment="1">
      <alignment vertical="center" wrapText="1"/>
    </xf>
    <xf numFmtId="0" fontId="10" fillId="0" borderId="1" xfId="0" applyFont="1" applyBorder="1" applyAlignment="1">
      <alignment horizontal="center" wrapText="1"/>
    </xf>
    <xf numFmtId="0" fontId="10" fillId="0" borderId="1" xfId="0" applyFont="1" applyFill="1" applyBorder="1" applyAlignment="1">
      <alignment vertical="center" wrapText="1"/>
    </xf>
    <xf numFmtId="166" fontId="8" fillId="0" borderId="1" xfId="0" applyNumberFormat="1" applyFont="1" applyFill="1" applyBorder="1" applyAlignment="1" applyProtection="1">
      <alignment horizontal="center" vertical="center"/>
      <protection locked="0"/>
    </xf>
    <xf numFmtId="44" fontId="10" fillId="0" borderId="1" xfId="8" applyFont="1" applyBorder="1" applyAlignment="1">
      <alignment horizontal="right" wrapText="1"/>
    </xf>
    <xf numFmtId="0" fontId="8" fillId="4" borderId="0" xfId="0" applyFont="1" applyFill="1" applyAlignment="1">
      <alignment vertical="center" wrapText="1"/>
    </xf>
    <xf numFmtId="0" fontId="8" fillId="0" borderId="0" xfId="0" applyFont="1" applyFill="1" applyAlignment="1">
      <alignment vertical="center" wrapText="1"/>
    </xf>
    <xf numFmtId="0" fontId="8" fillId="0" borderId="0" xfId="0" applyFont="1" applyFill="1" applyBorder="1" applyAlignment="1">
      <alignment horizontal="left" vertical="top" wrapText="1"/>
    </xf>
    <xf numFmtId="0" fontId="8" fillId="0" borderId="1" xfId="0" applyFont="1" applyFill="1" applyBorder="1" applyAlignment="1">
      <alignment horizontal="left" vertical="top" wrapText="1"/>
    </xf>
    <xf numFmtId="0" fontId="10" fillId="0" borderId="1" xfId="0" applyFont="1" applyFill="1" applyBorder="1" applyAlignment="1">
      <alignment horizontal="left" vertical="center" wrapText="1"/>
    </xf>
    <xf numFmtId="49" fontId="10" fillId="0" borderId="1" xfId="0" applyNumberFormat="1" applyFont="1" applyFill="1" applyBorder="1" applyAlignment="1" applyProtection="1">
      <alignment horizontal="center" vertical="center" wrapText="1"/>
      <protection locked="0"/>
    </xf>
    <xf numFmtId="0" fontId="21" fillId="0" borderId="0" xfId="0" applyFont="1" applyAlignment="1">
      <alignment vertical="center" wrapText="1"/>
    </xf>
    <xf numFmtId="0" fontId="31" fillId="0" borderId="1" xfId="0" applyFont="1" applyFill="1" applyBorder="1" applyAlignment="1">
      <alignment vertical="center" wrapText="1"/>
    </xf>
    <xf numFmtId="49" fontId="8" fillId="0" borderId="8" xfId="0" applyNumberFormat="1" applyFont="1" applyBorder="1" applyAlignment="1" applyProtection="1">
      <alignment vertical="top" wrapText="1"/>
      <protection locked="0"/>
    </xf>
    <xf numFmtId="0" fontId="10" fillId="0" borderId="10" xfId="0" applyFont="1" applyBorder="1" applyAlignment="1">
      <alignment vertical="center" wrapText="1"/>
    </xf>
    <xf numFmtId="49" fontId="1" fillId="0" borderId="2" xfId="0" applyNumberFormat="1" applyFont="1" applyFill="1" applyBorder="1" applyAlignment="1" applyProtection="1">
      <alignment vertical="center" wrapText="1"/>
      <protection locked="0"/>
    </xf>
    <xf numFmtId="0" fontId="24" fillId="0" borderId="9" xfId="0" applyFont="1" applyBorder="1" applyAlignment="1">
      <alignment horizontal="left" vertical="top" wrapText="1"/>
    </xf>
    <xf numFmtId="0" fontId="30" fillId="0" borderId="6" xfId="0" applyFont="1" applyBorder="1" applyAlignment="1">
      <alignment horizontal="left" vertical="top" wrapText="1"/>
    </xf>
    <xf numFmtId="0" fontId="30" fillId="0" borderId="0" xfId="0" applyFont="1" applyAlignment="1">
      <alignment horizontal="left" vertical="top" wrapText="1"/>
    </xf>
    <xf numFmtId="0" fontId="30" fillId="0" borderId="1" xfId="0" applyFont="1" applyFill="1" applyBorder="1" applyAlignment="1">
      <alignment horizontal="left" vertical="top" wrapText="1"/>
    </xf>
    <xf numFmtId="44" fontId="24" fillId="0" borderId="9" xfId="8" applyFont="1" applyBorder="1" applyAlignment="1">
      <alignment horizontal="left" vertical="top" wrapText="1"/>
    </xf>
    <xf numFmtId="166" fontId="10" fillId="0" borderId="2" xfId="0" applyNumberFormat="1" applyFont="1" applyFill="1" applyBorder="1" applyAlignment="1">
      <alignment horizontal="center" vertical="center" wrapText="1"/>
    </xf>
    <xf numFmtId="0" fontId="8" fillId="0" borderId="1" xfId="0" applyFont="1" applyBorder="1" applyAlignment="1">
      <alignment horizontal="left" vertical="top" wrapText="1"/>
    </xf>
    <xf numFmtId="15" fontId="8" fillId="0" borderId="1" xfId="0" applyNumberFormat="1" applyFont="1" applyBorder="1" applyAlignment="1">
      <alignment horizontal="left" vertical="top" wrapText="1"/>
    </xf>
    <xf numFmtId="166" fontId="24" fillId="0" borderId="2" xfId="0" applyNumberFormat="1" applyFont="1" applyBorder="1" applyAlignment="1">
      <alignment horizontal="left" vertical="top" wrapText="1"/>
    </xf>
    <xf numFmtId="166" fontId="10" fillId="0" borderId="2" xfId="0" applyNumberFormat="1" applyFont="1" applyBorder="1" applyAlignment="1">
      <alignment horizontal="left" vertical="top" wrapText="1"/>
    </xf>
    <xf numFmtId="0" fontId="8" fillId="6" borderId="1" xfId="0" applyFont="1" applyFill="1" applyBorder="1" applyAlignment="1">
      <alignment horizontal="left" vertical="top" wrapText="1"/>
    </xf>
    <xf numFmtId="165" fontId="8" fillId="6" borderId="1" xfId="0" applyNumberFormat="1" applyFont="1" applyFill="1" applyBorder="1" applyAlignment="1">
      <alignment horizontal="center" vertical="center" wrapText="1"/>
    </xf>
    <xf numFmtId="0" fontId="10" fillId="4" borderId="6" xfId="0" applyFont="1" applyFill="1" applyBorder="1" applyAlignment="1">
      <alignment vertical="center" wrapText="1"/>
    </xf>
    <xf numFmtId="49" fontId="10" fillId="0" borderId="1" xfId="0" applyNumberFormat="1" applyFont="1" applyBorder="1" applyAlignment="1" applyProtection="1">
      <alignment horizontal="left" vertical="top" wrapText="1"/>
      <protection locked="0"/>
    </xf>
    <xf numFmtId="49" fontId="8" fillId="0" borderId="1" xfId="0" applyNumberFormat="1" applyFont="1" applyBorder="1" applyAlignment="1" applyProtection="1">
      <alignment horizontal="left" vertical="top" wrapText="1"/>
      <protection locked="0"/>
    </xf>
    <xf numFmtId="165" fontId="10" fillId="0" borderId="1" xfId="0" applyNumberFormat="1" applyFont="1" applyFill="1" applyBorder="1" applyAlignment="1">
      <alignment horizontal="left" vertical="top" wrapText="1"/>
    </xf>
    <xf numFmtId="49" fontId="10" fillId="0" borderId="2" xfId="0" applyNumberFormat="1" applyFont="1" applyBorder="1" applyAlignment="1" applyProtection="1">
      <alignment horizontal="left" vertical="top" wrapText="1"/>
      <protection locked="0"/>
    </xf>
    <xf numFmtId="44" fontId="10" fillId="0" borderId="2" xfId="8" applyFont="1" applyBorder="1" applyAlignment="1">
      <alignment horizontal="left" vertical="top" wrapText="1"/>
    </xf>
    <xf numFmtId="0" fontId="8" fillId="4" borderId="0" xfId="0" applyFont="1" applyFill="1" applyAlignment="1">
      <alignment wrapText="1"/>
    </xf>
    <xf numFmtId="0" fontId="8" fillId="0" borderId="0" xfId="0" applyFont="1" applyAlignment="1">
      <alignment wrapText="1"/>
    </xf>
    <xf numFmtId="0" fontId="10" fillId="0" borderId="2" xfId="0" applyFont="1" applyBorder="1" applyAlignment="1">
      <alignment wrapText="1"/>
    </xf>
    <xf numFmtId="49" fontId="8" fillId="0" borderId="2" xfId="0" applyNumberFormat="1" applyFont="1" applyBorder="1" applyAlignment="1" applyProtection="1">
      <alignment wrapText="1"/>
      <protection locked="0"/>
    </xf>
    <xf numFmtId="49" fontId="8" fillId="0" borderId="1" xfId="0" applyNumberFormat="1" applyFont="1" applyBorder="1" applyAlignment="1" applyProtection="1">
      <alignment wrapText="1"/>
      <protection locked="0"/>
    </xf>
    <xf numFmtId="49" fontId="8" fillId="0" borderId="0" xfId="0" applyNumberFormat="1" applyFont="1" applyFill="1" applyBorder="1" applyAlignment="1" applyProtection="1">
      <alignment wrapText="1"/>
      <protection locked="0"/>
    </xf>
    <xf numFmtId="0" fontId="8" fillId="13" borderId="0" xfId="0" applyFont="1" applyFill="1" applyAlignment="1">
      <alignment vertical="top" wrapText="1"/>
    </xf>
    <xf numFmtId="0" fontId="30" fillId="0" borderId="0" xfId="0" applyFont="1" applyAlignment="1">
      <alignment vertical="top"/>
    </xf>
    <xf numFmtId="44" fontId="10" fillId="0" borderId="0" xfId="8" applyFont="1" applyBorder="1" applyAlignment="1">
      <alignment horizontal="center" vertical="center" wrapText="1"/>
    </xf>
    <xf numFmtId="49" fontId="8" fillId="0" borderId="2" xfId="0" applyNumberFormat="1" applyFont="1" applyBorder="1" applyAlignment="1" applyProtection="1">
      <alignment vertical="center"/>
      <protection locked="0"/>
    </xf>
    <xf numFmtId="0" fontId="10" fillId="0" borderId="2" xfId="0" applyFont="1" applyBorder="1" applyAlignment="1">
      <alignment horizontal="left" vertical="center" wrapText="1"/>
    </xf>
    <xf numFmtId="49" fontId="10" fillId="0" borderId="0" xfId="0" applyNumberFormat="1" applyFont="1" applyFill="1" applyBorder="1" applyAlignment="1" applyProtection="1">
      <alignment horizontal="left" vertical="top" wrapText="1"/>
      <protection locked="0"/>
    </xf>
    <xf numFmtId="49" fontId="8" fillId="0" borderId="3" xfId="0" applyNumberFormat="1" applyFont="1" applyFill="1" applyBorder="1" applyAlignment="1" applyProtection="1">
      <alignment vertical="center" wrapText="1"/>
      <protection locked="0"/>
    </xf>
    <xf numFmtId="17" fontId="10" fillId="0" borderId="2" xfId="0" applyNumberFormat="1" applyFont="1" applyBorder="1" applyAlignment="1">
      <alignment horizontal="center" vertical="center" wrapText="1"/>
    </xf>
    <xf numFmtId="166" fontId="8" fillId="0" borderId="2" xfId="0" applyNumberFormat="1" applyFont="1" applyBorder="1" applyAlignment="1">
      <alignment horizontal="center" vertical="center" wrapText="1"/>
    </xf>
    <xf numFmtId="165" fontId="8" fillId="0" borderId="1" xfId="0" applyNumberFormat="1" applyFont="1" applyBorder="1" applyAlignment="1">
      <alignment horizontal="center" vertical="center" wrapText="1"/>
    </xf>
    <xf numFmtId="166" fontId="8" fillId="6" borderId="2"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8" fillId="4" borderId="0" xfId="0" applyFont="1" applyFill="1" applyAlignment="1">
      <alignment horizontal="left" vertical="top" wrapText="1"/>
    </xf>
    <xf numFmtId="44" fontId="10" fillId="0" borderId="1" xfId="8" applyFont="1" applyBorder="1" applyAlignment="1">
      <alignment horizontal="center" vertical="top" wrapText="1"/>
    </xf>
    <xf numFmtId="15" fontId="10" fillId="0" borderId="1" xfId="0" applyNumberFormat="1" applyFont="1" applyBorder="1" applyAlignment="1">
      <alignment horizontal="left" vertical="center" wrapText="1"/>
    </xf>
    <xf numFmtId="15" fontId="10" fillId="0" borderId="1" xfId="0" applyNumberFormat="1" applyFont="1" applyBorder="1" applyAlignment="1">
      <alignment horizontal="center" vertical="center" wrapText="1"/>
    </xf>
    <xf numFmtId="1" fontId="10" fillId="0" borderId="2" xfId="1" applyNumberFormat="1" applyFont="1" applyBorder="1" applyAlignment="1" applyProtection="1">
      <alignment horizontal="center" vertical="center" wrapText="1"/>
      <protection locked="0"/>
    </xf>
    <xf numFmtId="15" fontId="10" fillId="0" borderId="2" xfId="0" applyNumberFormat="1" applyFont="1" applyBorder="1" applyAlignment="1">
      <alignment horizontal="left" vertical="center" wrapText="1"/>
    </xf>
    <xf numFmtId="44" fontId="8" fillId="0" borderId="0" xfId="8" applyFont="1" applyBorder="1" applyAlignment="1" applyProtection="1">
      <alignment horizontal="left" vertical="top" wrapText="1"/>
      <protection locked="0"/>
    </xf>
    <xf numFmtId="0" fontId="33" fillId="4" borderId="0" xfId="0" applyFont="1" applyFill="1" applyAlignment="1">
      <alignment vertical="center" wrapText="1"/>
    </xf>
    <xf numFmtId="0" fontId="33" fillId="0" borderId="0" xfId="0" applyFont="1" applyAlignment="1">
      <alignment vertical="center" wrapText="1"/>
    </xf>
    <xf numFmtId="0" fontId="30" fillId="0" borderId="1" xfId="0" applyFont="1" applyBorder="1" applyAlignment="1">
      <alignment vertical="top" wrapText="1"/>
    </xf>
    <xf numFmtId="0" fontId="34" fillId="4" borderId="0" xfId="0" applyFont="1" applyFill="1" applyAlignment="1">
      <alignment vertical="center" wrapText="1"/>
    </xf>
    <xf numFmtId="0" fontId="34" fillId="0" borderId="0" xfId="0" applyFont="1" applyAlignment="1">
      <alignment vertical="center" wrapText="1"/>
    </xf>
    <xf numFmtId="49" fontId="8" fillId="6" borderId="10" xfId="0" applyNumberFormat="1" applyFont="1" applyFill="1" applyBorder="1" applyAlignment="1" applyProtection="1">
      <alignment vertical="center" wrapText="1"/>
      <protection locked="0"/>
    </xf>
    <xf numFmtId="0" fontId="21" fillId="4" borderId="0" xfId="0" applyFont="1" applyFill="1" applyAlignment="1">
      <alignment vertical="center" wrapText="1"/>
    </xf>
    <xf numFmtId="44" fontId="10" fillId="0" borderId="2" xfId="8" applyFont="1" applyFill="1" applyBorder="1" applyAlignment="1" applyProtection="1">
      <alignment vertical="center" wrapText="1"/>
      <protection locked="0"/>
    </xf>
    <xf numFmtId="44" fontId="10" fillId="0" borderId="1" xfId="8" applyFont="1" applyFill="1" applyBorder="1" applyAlignment="1">
      <alignment horizontal="center" vertical="center"/>
    </xf>
    <xf numFmtId="1" fontId="8" fillId="0" borderId="2" xfId="1" applyNumberFormat="1" applyFont="1" applyBorder="1" applyAlignment="1" applyProtection="1">
      <alignment horizontal="center" vertical="center"/>
      <protection locked="0"/>
    </xf>
    <xf numFmtId="0" fontId="10" fillId="0" borderId="1" xfId="0" applyFont="1" applyBorder="1" applyAlignment="1">
      <alignment horizontal="center" vertical="center"/>
    </xf>
    <xf numFmtId="44" fontId="10" fillId="0" borderId="1" xfId="8" applyFont="1" applyBorder="1" applyAlignment="1">
      <alignment horizontal="right"/>
    </xf>
    <xf numFmtId="0" fontId="10" fillId="0" borderId="1" xfId="0" applyFont="1" applyFill="1" applyBorder="1" applyAlignment="1">
      <alignment horizontal="center" vertical="center"/>
    </xf>
    <xf numFmtId="1" fontId="8" fillId="0" borderId="1" xfId="1" applyNumberFormat="1" applyFont="1" applyFill="1" applyBorder="1" applyAlignment="1" applyProtection="1">
      <alignment horizontal="center" vertical="center"/>
      <protection locked="0"/>
    </xf>
    <xf numFmtId="44" fontId="10" fillId="0" borderId="2" xfId="8" applyFont="1" applyBorder="1" applyAlignment="1">
      <alignment horizontal="center" vertical="center"/>
    </xf>
    <xf numFmtId="0" fontId="10" fillId="0" borderId="9" xfId="0" applyFont="1" applyBorder="1" applyAlignment="1">
      <alignment vertical="center" wrapText="1"/>
    </xf>
    <xf numFmtId="49" fontId="8" fillId="0" borderId="2" xfId="0" applyNumberFormat="1" applyFont="1" applyFill="1" applyBorder="1" applyAlignment="1" applyProtection="1">
      <alignment vertical="center" wrapText="1"/>
      <protection locked="0"/>
    </xf>
    <xf numFmtId="0" fontId="1" fillId="6" borderId="1" xfId="0" applyFont="1" applyFill="1" applyBorder="1" applyAlignment="1">
      <alignment horizontal="left" wrapText="1" shrinkToFit="1"/>
    </xf>
    <xf numFmtId="0" fontId="10" fillId="6" borderId="1" xfId="0" applyFont="1" applyFill="1" applyBorder="1" applyAlignment="1">
      <alignment vertical="center" wrapText="1"/>
    </xf>
    <xf numFmtId="49" fontId="31" fillId="0" borderId="3" xfId="0" applyNumberFormat="1" applyFont="1" applyBorder="1" applyAlignment="1" applyProtection="1">
      <alignment vertical="center" wrapText="1"/>
      <protection locked="0"/>
    </xf>
    <xf numFmtId="44" fontId="10" fillId="0" borderId="3" xfId="8" applyFont="1" applyBorder="1" applyAlignment="1">
      <alignment horizontal="center" vertical="center" wrapText="1"/>
    </xf>
    <xf numFmtId="165" fontId="10" fillId="0" borderId="3" xfId="0" applyNumberFormat="1" applyFont="1" applyFill="1" applyBorder="1" applyAlignment="1">
      <alignment horizontal="center" vertical="center" wrapText="1"/>
    </xf>
    <xf numFmtId="165" fontId="10" fillId="0" borderId="11" xfId="0" applyNumberFormat="1" applyFont="1" applyBorder="1" applyAlignment="1">
      <alignment horizontal="center" vertical="center" wrapText="1"/>
    </xf>
    <xf numFmtId="43" fontId="8" fillId="0" borderId="1" xfId="4" applyFont="1" applyBorder="1" applyAlignment="1">
      <alignment horizontal="left" vertical="center" wrapText="1"/>
    </xf>
    <xf numFmtId="49" fontId="1" fillId="0" borderId="1" xfId="0" applyNumberFormat="1" applyFont="1" applyBorder="1" applyAlignment="1" applyProtection="1">
      <alignment vertical="center" wrapText="1"/>
      <protection locked="0"/>
    </xf>
    <xf numFmtId="0" fontId="1" fillId="0" borderId="0" xfId="0" applyFont="1" applyFill="1"/>
    <xf numFmtId="0" fontId="1" fillId="0" borderId="0" xfId="0" applyFont="1"/>
    <xf numFmtId="0" fontId="32" fillId="0" borderId="0" xfId="0" applyFont="1" applyFill="1" applyBorder="1" applyAlignment="1">
      <alignment horizontal="left"/>
    </xf>
    <xf numFmtId="0" fontId="32" fillId="0" borderId="0" xfId="0" applyFont="1" applyBorder="1"/>
    <xf numFmtId="43" fontId="8" fillId="0" borderId="1" xfId="4" applyFont="1" applyFill="1" applyBorder="1" applyAlignment="1">
      <alignment horizontal="left" vertical="center" wrapText="1"/>
    </xf>
    <xf numFmtId="43" fontId="8" fillId="0" borderId="1" xfId="4" applyFont="1" applyFill="1" applyBorder="1" applyAlignment="1">
      <alignment horizontal="center" vertical="center" wrapText="1"/>
    </xf>
    <xf numFmtId="49" fontId="8" fillId="0" borderId="2" xfId="0" applyNumberFormat="1" applyFont="1" applyFill="1" applyBorder="1" applyAlignment="1" applyProtection="1">
      <alignment horizontal="left" vertical="center" wrapText="1"/>
      <protection locked="0"/>
    </xf>
    <xf numFmtId="49" fontId="8" fillId="0" borderId="1" xfId="0" applyNumberFormat="1" applyFont="1" applyFill="1" applyBorder="1" applyAlignment="1" applyProtection="1">
      <alignment horizontal="left" vertical="center" wrapText="1"/>
      <protection locked="0"/>
    </xf>
    <xf numFmtId="0" fontId="8" fillId="0" borderId="2" xfId="0" applyFont="1" applyFill="1" applyBorder="1" applyAlignment="1">
      <alignment horizontal="left" vertical="center" wrapText="1"/>
    </xf>
    <xf numFmtId="44" fontId="24" fillId="0" borderId="2" xfId="8" applyFont="1" applyFill="1" applyBorder="1" applyAlignment="1">
      <alignment horizontal="center" vertical="center" wrapText="1"/>
    </xf>
    <xf numFmtId="0" fontId="8" fillId="0" borderId="2" xfId="0" applyFont="1" applyFill="1" applyBorder="1" applyAlignment="1">
      <alignment vertical="center" wrapText="1"/>
    </xf>
    <xf numFmtId="0" fontId="8" fillId="0" borderId="3" xfId="0" applyFont="1" applyFill="1" applyBorder="1" applyAlignment="1">
      <alignment vertical="center" wrapText="1"/>
    </xf>
    <xf numFmtId="166" fontId="8" fillId="0" borderId="1" xfId="0" applyNumberFormat="1" applyFont="1" applyBorder="1" applyAlignment="1">
      <alignment horizontal="center" vertical="center" wrapText="1"/>
    </xf>
    <xf numFmtId="166" fontId="10" fillId="0" borderId="2" xfId="0" applyNumberFormat="1" applyFont="1" applyBorder="1" applyAlignment="1">
      <alignment horizontal="center" vertical="top" wrapText="1"/>
    </xf>
    <xf numFmtId="166" fontId="10" fillId="0" borderId="1" xfId="0" applyNumberFormat="1" applyFont="1" applyFill="1" applyBorder="1" applyAlignment="1">
      <alignment horizontal="center" vertical="center" wrapText="1"/>
    </xf>
    <xf numFmtId="166" fontId="10" fillId="0" borderId="0" xfId="0" applyNumberFormat="1" applyFont="1" applyBorder="1" applyAlignment="1">
      <alignment horizontal="center" vertical="center" wrapText="1"/>
    </xf>
    <xf numFmtId="44" fontId="10" fillId="0" borderId="1" xfId="8" applyFont="1" applyFill="1" applyBorder="1" applyAlignment="1">
      <alignment horizontal="center" vertical="center" wrapText="1"/>
    </xf>
    <xf numFmtId="0" fontId="21" fillId="0" borderId="1" xfId="0" applyFont="1" applyFill="1" applyBorder="1" applyAlignment="1">
      <alignment vertical="center" wrapText="1"/>
    </xf>
    <xf numFmtId="0" fontId="8" fillId="4" borderId="0" xfId="0" applyFont="1" applyFill="1" applyBorder="1" applyAlignment="1">
      <alignment horizontal="left" vertical="top" wrapText="1"/>
    </xf>
    <xf numFmtId="0" fontId="30" fillId="0" borderId="1" xfId="13" quotePrefix="1" applyFont="1" applyBorder="1" applyAlignment="1">
      <alignment vertical="top" wrapText="1"/>
    </xf>
    <xf numFmtId="44" fontId="8" fillId="0" borderId="2" xfId="8" applyFont="1" applyBorder="1" applyAlignment="1">
      <alignment horizontal="left" vertical="top" wrapText="1"/>
    </xf>
    <xf numFmtId="44" fontId="10" fillId="0" borderId="2" xfId="8" applyFont="1" applyFill="1" applyBorder="1" applyAlignment="1">
      <alignment horizontal="left" vertical="top" wrapText="1"/>
    </xf>
    <xf numFmtId="0" fontId="8" fillId="0" borderId="1" xfId="0" quotePrefix="1" applyFont="1" applyBorder="1" applyAlignment="1">
      <alignment vertical="center" wrapText="1"/>
    </xf>
    <xf numFmtId="0" fontId="10" fillId="0" borderId="1" xfId="0" applyFont="1" applyBorder="1" applyAlignment="1">
      <alignment horizontal="left" vertical="center" wrapText="1"/>
    </xf>
    <xf numFmtId="44" fontId="10" fillId="0" borderId="1" xfId="8" applyFont="1" applyBorder="1" applyAlignment="1">
      <alignment horizontal="left" vertical="center" wrapText="1"/>
    </xf>
    <xf numFmtId="0" fontId="8" fillId="4" borderId="0" xfId="0" applyFont="1" applyFill="1" applyAlignment="1">
      <alignment horizontal="left" wrapText="1"/>
    </xf>
    <xf numFmtId="0" fontId="8" fillId="0" borderId="0" xfId="0" applyFont="1" applyAlignment="1">
      <alignment horizontal="left" wrapText="1"/>
    </xf>
    <xf numFmtId="49" fontId="8" fillId="0" borderId="2" xfId="0" applyNumberFormat="1" applyFont="1" applyBorder="1" applyAlignment="1" applyProtection="1">
      <alignment horizontal="left" vertical="center" wrapText="1"/>
      <protection locked="0"/>
    </xf>
    <xf numFmtId="0" fontId="8" fillId="0" borderId="2" xfId="0" applyFont="1" applyBorder="1" applyAlignment="1">
      <alignment horizontal="left" vertical="center" wrapText="1"/>
    </xf>
    <xf numFmtId="0" fontId="8" fillId="0" borderId="8" xfId="0" applyFont="1" applyBorder="1" applyAlignment="1">
      <alignment horizontal="left" vertical="top" wrapText="1"/>
    </xf>
    <xf numFmtId="49" fontId="8" fillId="6" borderId="1" xfId="0" applyNumberFormat="1" applyFont="1" applyFill="1" applyBorder="1" applyAlignment="1" applyProtection="1">
      <alignment horizontal="left" vertical="center" wrapText="1"/>
      <protection locked="0"/>
    </xf>
    <xf numFmtId="49" fontId="8" fillId="0" borderId="8" xfId="0" applyNumberFormat="1" applyFont="1" applyBorder="1" applyAlignment="1" applyProtection="1">
      <alignment horizontal="left" vertical="center" wrapText="1"/>
      <protection locked="0"/>
    </xf>
    <xf numFmtId="49" fontId="8" fillId="0" borderId="1" xfId="0" applyNumberFormat="1" applyFont="1" applyBorder="1" applyAlignment="1" applyProtection="1">
      <alignment horizontal="left" vertical="center"/>
      <protection locked="0"/>
    </xf>
    <xf numFmtId="0" fontId="8" fillId="0" borderId="7" xfId="0" applyFont="1" applyBorder="1" applyAlignment="1">
      <alignment horizontal="left" vertical="center"/>
    </xf>
    <xf numFmtId="49" fontId="8" fillId="0" borderId="9" xfId="0" applyNumberFormat="1" applyFont="1" applyBorder="1" applyAlignment="1" applyProtection="1">
      <alignment horizontal="left" vertical="center" wrapText="1"/>
      <protection locked="0"/>
    </xf>
    <xf numFmtId="0" fontId="10" fillId="0" borderId="9" xfId="0" applyFont="1" applyBorder="1" applyAlignment="1">
      <alignment horizontal="left" vertical="center" wrapText="1"/>
    </xf>
    <xf numFmtId="0" fontId="10" fillId="0" borderId="3" xfId="0" applyFont="1" applyBorder="1" applyAlignment="1">
      <alignment horizontal="left" vertical="center" wrapText="1"/>
    </xf>
    <xf numFmtId="49" fontId="19" fillId="3" borderId="3" xfId="0" applyNumberFormat="1" applyFont="1" applyFill="1" applyBorder="1" applyAlignment="1">
      <alignment horizontal="left" vertical="center" wrapText="1"/>
    </xf>
    <xf numFmtId="0" fontId="8" fillId="0" borderId="8" xfId="0" applyFont="1" applyBorder="1" applyAlignment="1">
      <alignment horizontal="left" vertical="center" wrapText="1"/>
    </xf>
    <xf numFmtId="49" fontId="33" fillId="0" borderId="2" xfId="0" applyNumberFormat="1" applyFont="1" applyBorder="1" applyAlignment="1" applyProtection="1">
      <alignment horizontal="left" vertical="center" wrapText="1"/>
      <protection locked="0"/>
    </xf>
    <xf numFmtId="0" fontId="10" fillId="6" borderId="2" xfId="0" applyFont="1" applyFill="1" applyBorder="1" applyAlignment="1">
      <alignment horizontal="left" vertical="center" wrapText="1"/>
    </xf>
    <xf numFmtId="0" fontId="10" fillId="6" borderId="1"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30" fillId="0" borderId="1" xfId="13" applyFont="1" applyBorder="1" applyAlignment="1">
      <alignment horizontal="left" vertical="top"/>
    </xf>
    <xf numFmtId="0" fontId="30" fillId="0" borderId="1" xfId="0" applyFont="1" applyBorder="1" applyAlignment="1">
      <alignment horizontal="left" vertical="top"/>
    </xf>
    <xf numFmtId="49" fontId="18" fillId="3" borderId="3" xfId="0" applyNumberFormat="1" applyFont="1" applyFill="1" applyBorder="1" applyAlignment="1">
      <alignment horizontal="left" vertical="center" wrapText="1"/>
    </xf>
    <xf numFmtId="0" fontId="10" fillId="0" borderId="1" xfId="0" applyFont="1" applyBorder="1" applyAlignment="1">
      <alignment horizontal="left" wrapText="1"/>
    </xf>
    <xf numFmtId="0" fontId="10" fillId="0" borderId="1" xfId="0" applyFont="1" applyBorder="1" applyAlignment="1">
      <alignment horizontal="left"/>
    </xf>
    <xf numFmtId="0" fontId="10" fillId="0" borderId="1" xfId="0" applyFont="1" applyBorder="1" applyAlignment="1">
      <alignment horizontal="left" vertical="center"/>
    </xf>
    <xf numFmtId="0" fontId="10" fillId="0" borderId="1" xfId="0" applyFont="1" applyFill="1" applyBorder="1" applyAlignment="1">
      <alignment horizontal="left"/>
    </xf>
    <xf numFmtId="49" fontId="8" fillId="0" borderId="2" xfId="0" applyNumberFormat="1" applyFont="1" applyBorder="1" applyAlignment="1" applyProtection="1">
      <alignment horizontal="left" vertical="center"/>
      <protection locked="0"/>
    </xf>
    <xf numFmtId="0" fontId="8" fillId="0" borderId="1" xfId="0" applyFont="1" applyBorder="1" applyAlignment="1">
      <alignment horizontal="left" wrapText="1"/>
    </xf>
    <xf numFmtId="49" fontId="8" fillId="0" borderId="1" xfId="0" applyNumberFormat="1" applyFont="1" applyBorder="1" applyAlignment="1" applyProtection="1">
      <alignment vertical="top" wrapText="1"/>
      <protection locked="0"/>
    </xf>
    <xf numFmtId="0" fontId="10" fillId="0" borderId="6" xfId="0" applyFont="1" applyBorder="1" applyAlignment="1">
      <alignment vertical="top" wrapText="1"/>
    </xf>
    <xf numFmtId="0" fontId="24" fillId="0" borderId="9" xfId="0" applyFont="1" applyBorder="1" applyAlignment="1">
      <alignment vertical="top" wrapText="1"/>
    </xf>
    <xf numFmtId="15" fontId="10" fillId="0" borderId="1" xfId="0" applyNumberFormat="1" applyFont="1" applyBorder="1" applyAlignment="1">
      <alignment vertical="center" wrapText="1"/>
    </xf>
    <xf numFmtId="0" fontId="10" fillId="0" borderId="6" xfId="0" applyFont="1" applyBorder="1" applyAlignment="1">
      <alignment wrapText="1"/>
    </xf>
    <xf numFmtId="49" fontId="8" fillId="0" borderId="1" xfId="0" applyNumberFormat="1" applyFont="1" applyBorder="1" applyAlignment="1" applyProtection="1">
      <alignment vertical="center"/>
      <protection locked="0"/>
    </xf>
    <xf numFmtId="0" fontId="8" fillId="0" borderId="7" xfId="0" applyFont="1" applyBorder="1" applyAlignment="1">
      <alignment vertical="center"/>
    </xf>
    <xf numFmtId="0" fontId="10" fillId="0" borderId="3" xfId="0" applyFont="1" applyBorder="1" applyAlignment="1">
      <alignment vertical="center" wrapText="1"/>
    </xf>
    <xf numFmtId="49" fontId="10" fillId="0" borderId="3" xfId="0" applyNumberFormat="1" applyFont="1" applyFill="1" applyBorder="1" applyAlignment="1" applyProtection="1">
      <alignment vertical="center" wrapText="1"/>
      <protection locked="0"/>
    </xf>
    <xf numFmtId="49" fontId="8" fillId="0" borderId="0" xfId="0" applyNumberFormat="1" applyFont="1" applyFill="1" applyBorder="1" applyAlignment="1" applyProtection="1">
      <alignment vertical="top" wrapText="1"/>
      <protection locked="0"/>
    </xf>
    <xf numFmtId="44" fontId="10" fillId="0" borderId="0" xfId="8" applyFont="1" applyBorder="1" applyAlignment="1">
      <alignment vertical="top" wrapText="1"/>
    </xf>
    <xf numFmtId="0" fontId="31" fillId="0" borderId="1" xfId="0" applyFont="1" applyBorder="1" applyAlignment="1">
      <alignment wrapText="1"/>
    </xf>
    <xf numFmtId="0" fontId="1" fillId="0" borderId="1" xfId="0" applyFont="1" applyBorder="1" applyAlignment="1">
      <alignment wrapText="1"/>
    </xf>
    <xf numFmtId="1" fontId="10" fillId="0" borderId="1" xfId="1" applyNumberFormat="1" applyFont="1" applyBorder="1" applyAlignment="1" applyProtection="1">
      <alignment horizontal="center" vertical="center" wrapText="1"/>
      <protection locked="0"/>
    </xf>
    <xf numFmtId="44" fontId="36" fillId="0" borderId="1" xfId="8" applyFont="1" applyFill="1" applyBorder="1" applyAlignment="1">
      <alignment horizontal="right"/>
    </xf>
    <xf numFmtId="49" fontId="31" fillId="0" borderId="1" xfId="0" applyNumberFormat="1" applyFont="1" applyBorder="1" applyAlignment="1" applyProtection="1">
      <alignment vertical="center" wrapText="1"/>
      <protection locked="0"/>
    </xf>
    <xf numFmtId="0" fontId="31" fillId="0" borderId="1" xfId="0" applyFont="1" applyBorder="1" applyAlignment="1">
      <alignment vertical="center" wrapText="1"/>
    </xf>
    <xf numFmtId="49" fontId="1" fillId="0" borderId="2" xfId="0" applyNumberFormat="1" applyFont="1" applyBorder="1" applyAlignment="1" applyProtection="1">
      <alignment vertical="center" wrapText="1"/>
      <protection locked="0"/>
    </xf>
    <xf numFmtId="0" fontId="1" fillId="6" borderId="1" xfId="0" applyFont="1" applyFill="1" applyBorder="1" applyAlignment="1">
      <alignment wrapText="1"/>
    </xf>
    <xf numFmtId="0" fontId="20" fillId="0" borderId="1" xfId="0" applyFont="1" applyBorder="1" applyAlignment="1">
      <alignment vertical="center" wrapText="1"/>
    </xf>
    <xf numFmtId="165" fontId="8" fillId="0" borderId="3" xfId="0" applyNumberFormat="1" applyFont="1" applyBorder="1" applyAlignment="1">
      <alignment horizontal="center" vertical="center" wrapText="1"/>
    </xf>
    <xf numFmtId="0" fontId="10" fillId="0" borderId="1" xfId="0" applyFont="1" applyFill="1" applyBorder="1" applyAlignment="1">
      <alignment wrapText="1"/>
    </xf>
    <xf numFmtId="0" fontId="24" fillId="0" borderId="9" xfId="0" applyFont="1" applyFill="1" applyBorder="1" applyAlignment="1">
      <alignment horizontal="left" vertical="center" wrapText="1"/>
    </xf>
    <xf numFmtId="166" fontId="24" fillId="0" borderId="2" xfId="0" applyNumberFormat="1" applyFont="1" applyFill="1" applyBorder="1" applyAlignment="1">
      <alignment horizontal="center" vertical="center" wrapText="1"/>
    </xf>
    <xf numFmtId="49" fontId="17" fillId="3" borderId="0" xfId="0" applyNumberFormat="1" applyFont="1" applyFill="1" applyBorder="1" applyAlignment="1">
      <alignment horizontal="center" vertical="center" wrapText="1"/>
    </xf>
    <xf numFmtId="49" fontId="18" fillId="3" borderId="8" xfId="0" applyNumberFormat="1" applyFont="1" applyFill="1" applyBorder="1" applyAlignment="1">
      <alignment horizontal="left" vertical="center" wrapText="1"/>
    </xf>
    <xf numFmtId="49" fontId="18" fillId="3" borderId="3" xfId="0" applyNumberFormat="1" applyFont="1" applyFill="1" applyBorder="1" applyAlignment="1">
      <alignment vertical="center" wrapText="1"/>
    </xf>
    <xf numFmtId="49" fontId="19" fillId="3" borderId="3" xfId="0" applyNumberFormat="1" applyFont="1" applyFill="1" applyBorder="1" applyAlignment="1">
      <alignment wrapText="1"/>
    </xf>
    <xf numFmtId="49" fontId="19" fillId="3" borderId="3" xfId="0" applyNumberFormat="1" applyFont="1" applyFill="1" applyBorder="1" applyAlignment="1">
      <alignment vertical="center" wrapText="1"/>
    </xf>
    <xf numFmtId="44" fontId="30" fillId="0" borderId="1" xfId="8" applyFont="1" applyBorder="1" applyAlignment="1" applyProtection="1">
      <alignment horizontal="center" vertical="top" wrapText="1"/>
    </xf>
    <xf numFmtId="0" fontId="30" fillId="0" borderId="1" xfId="0" applyFont="1" applyBorder="1" applyAlignment="1">
      <alignment horizontal="center" vertical="top" wrapText="1"/>
    </xf>
    <xf numFmtId="167" fontId="30" fillId="0" borderId="1" xfId="0" applyNumberFormat="1" applyFont="1" applyBorder="1" applyAlignment="1">
      <alignment horizontal="center" vertical="top" wrapText="1"/>
    </xf>
    <xf numFmtId="49" fontId="10" fillId="0" borderId="1" xfId="0" applyNumberFormat="1" applyFont="1" applyFill="1" applyBorder="1" applyAlignment="1" applyProtection="1">
      <alignment horizontal="left" vertical="top" wrapText="1"/>
      <protection locked="0"/>
    </xf>
    <xf numFmtId="0" fontId="35" fillId="6" borderId="1" xfId="0" applyFont="1" applyFill="1" applyBorder="1" applyAlignment="1">
      <alignment vertical="center" wrapText="1"/>
    </xf>
    <xf numFmtId="0" fontId="8" fillId="6" borderId="1" xfId="0" applyFont="1" applyFill="1" applyBorder="1" applyAlignment="1">
      <alignment wrapText="1"/>
    </xf>
    <xf numFmtId="44" fontId="35" fillId="0" borderId="1" xfId="8" applyFont="1" applyBorder="1" applyAlignment="1">
      <alignment horizontal="center" vertical="center"/>
    </xf>
    <xf numFmtId="43" fontId="8" fillId="0" borderId="1" xfId="4" applyFont="1" applyBorder="1" applyAlignment="1">
      <alignment vertical="center" wrapText="1"/>
    </xf>
    <xf numFmtId="0" fontId="24" fillId="0" borderId="9" xfId="0" applyFont="1" applyFill="1" applyBorder="1" applyAlignment="1">
      <alignment vertical="center" wrapText="1"/>
    </xf>
    <xf numFmtId="0" fontId="24" fillId="0" borderId="1" xfId="0" applyFont="1" applyFill="1" applyBorder="1" applyAlignment="1">
      <alignment vertical="center" wrapText="1"/>
    </xf>
    <xf numFmtId="49" fontId="8" fillId="0" borderId="3" xfId="0" applyNumberFormat="1" applyFont="1" applyBorder="1" applyAlignment="1" applyProtection="1">
      <alignment vertical="center" wrapText="1"/>
      <protection locked="0"/>
    </xf>
    <xf numFmtId="1" fontId="31" fillId="0" borderId="3" xfId="1" applyNumberFormat="1" applyFont="1" applyBorder="1" applyAlignment="1" applyProtection="1">
      <alignment horizontal="center" vertical="center" wrapText="1"/>
      <protection locked="0"/>
    </xf>
    <xf numFmtId="165" fontId="31" fillId="0" borderId="3" xfId="0" applyNumberFormat="1" applyFont="1" applyBorder="1" applyAlignment="1">
      <alignment horizontal="center" vertical="center" wrapText="1"/>
    </xf>
    <xf numFmtId="165" fontId="24" fillId="0" borderId="1" xfId="0" applyNumberFormat="1" applyFont="1" applyFill="1" applyBorder="1" applyAlignment="1">
      <alignment horizontal="center" vertical="center" wrapText="1"/>
    </xf>
    <xf numFmtId="0" fontId="8" fillId="0" borderId="1" xfId="0" applyFont="1" applyBorder="1" applyAlignment="1">
      <alignment wrapText="1"/>
    </xf>
    <xf numFmtId="0" fontId="10" fillId="0" borderId="0" xfId="0" applyFont="1" applyAlignment="1">
      <alignment horizontal="center" vertical="center"/>
    </xf>
    <xf numFmtId="0" fontId="30" fillId="0" borderId="1" xfId="0" applyFont="1" applyBorder="1" applyAlignment="1">
      <alignment horizontal="center" vertical="center" wrapText="1"/>
    </xf>
    <xf numFmtId="49" fontId="10" fillId="0" borderId="2" xfId="0" applyNumberFormat="1" applyFont="1" applyFill="1" applyBorder="1" applyAlignment="1" applyProtection="1">
      <alignment horizontal="center" vertical="center" wrapText="1"/>
      <protection locked="0"/>
    </xf>
    <xf numFmtId="1" fontId="8" fillId="0" borderId="1" xfId="1" applyNumberFormat="1" applyFont="1" applyFill="1" applyBorder="1" applyAlignment="1" applyProtection="1">
      <alignment horizontal="center" vertical="top" wrapText="1"/>
      <protection locked="0"/>
    </xf>
    <xf numFmtId="49" fontId="18" fillId="3" borderId="8" xfId="0" applyNumberFormat="1" applyFont="1" applyFill="1" applyBorder="1" applyAlignment="1">
      <alignment horizontal="center" vertical="center" wrapText="1"/>
    </xf>
    <xf numFmtId="49" fontId="19" fillId="3" borderId="3" xfId="0" applyNumberFormat="1" applyFont="1" applyFill="1" applyBorder="1" applyAlignment="1">
      <alignment horizontal="left" wrapText="1"/>
    </xf>
    <xf numFmtId="0" fontId="30" fillId="0" borderId="1" xfId="0" applyFont="1" applyBorder="1" applyAlignment="1">
      <alignment horizontal="left" vertical="top" wrapText="1"/>
    </xf>
    <xf numFmtId="1" fontId="8" fillId="0" borderId="1" xfId="1" applyNumberFormat="1" applyFont="1" applyBorder="1" applyAlignment="1" applyProtection="1">
      <alignment horizontal="center" vertical="top" wrapText="1"/>
      <protection locked="0"/>
    </xf>
    <xf numFmtId="167" fontId="10" fillId="0" borderId="1" xfId="0" applyNumberFormat="1" applyFont="1" applyBorder="1" applyAlignment="1">
      <alignment horizontal="center" vertical="top" wrapText="1"/>
    </xf>
    <xf numFmtId="166" fontId="8" fillId="0" borderId="1" xfId="0" applyNumberFormat="1" applyFont="1" applyBorder="1" applyAlignment="1" applyProtection="1">
      <alignment wrapText="1"/>
      <protection locked="0"/>
    </xf>
    <xf numFmtId="166" fontId="8" fillId="0" borderId="2" xfId="0" applyNumberFormat="1" applyFont="1" applyBorder="1" applyAlignment="1" applyProtection="1">
      <alignment wrapText="1"/>
      <protection locked="0"/>
    </xf>
    <xf numFmtId="0" fontId="26" fillId="0" borderId="1" xfId="0" applyFont="1" applyFill="1" applyBorder="1" applyAlignment="1">
      <alignment wrapText="1"/>
    </xf>
    <xf numFmtId="0" fontId="24" fillId="0" borderId="8" xfId="0" applyFont="1" applyFill="1" applyBorder="1" applyAlignment="1">
      <alignment horizontal="left" vertical="center" wrapText="1"/>
    </xf>
    <xf numFmtId="0" fontId="24" fillId="0" borderId="2" xfId="0" applyFont="1" applyFill="1" applyBorder="1" applyAlignment="1">
      <alignment horizontal="left" vertical="center" wrapText="1"/>
    </xf>
    <xf numFmtId="0" fontId="24" fillId="0" borderId="2" xfId="0" applyFont="1" applyFill="1" applyBorder="1" applyAlignment="1">
      <alignment horizontal="center" vertical="center" wrapText="1"/>
    </xf>
    <xf numFmtId="166" fontId="8" fillId="0" borderId="1" xfId="0" applyNumberFormat="1" applyFont="1" applyFill="1" applyBorder="1" applyAlignment="1">
      <alignment wrapText="1"/>
    </xf>
    <xf numFmtId="166" fontId="8" fillId="0" borderId="1" xfId="0" applyNumberFormat="1" applyFont="1" applyFill="1" applyBorder="1" applyAlignment="1" applyProtection="1">
      <alignment wrapText="1"/>
      <protection locked="0"/>
    </xf>
    <xf numFmtId="0" fontId="1" fillId="0" borderId="1" xfId="0" applyFont="1" applyBorder="1" applyAlignment="1">
      <alignment horizontal="left"/>
    </xf>
    <xf numFmtId="0" fontId="1" fillId="0" borderId="1" xfId="0" applyFont="1" applyBorder="1" applyAlignment="1">
      <alignment horizontal="center"/>
    </xf>
    <xf numFmtId="0" fontId="35" fillId="0" borderId="1" xfId="13" applyFont="1" applyBorder="1" applyAlignment="1">
      <alignment vertical="top" wrapText="1"/>
    </xf>
    <xf numFmtId="0" fontId="24" fillId="0" borderId="0" xfId="0" applyFont="1" applyFill="1" applyBorder="1" applyAlignment="1">
      <alignment horizontal="left" vertical="center" wrapText="1"/>
    </xf>
    <xf numFmtId="49" fontId="8" fillId="0" borderId="0" xfId="0" applyNumberFormat="1" applyFont="1" applyFill="1" applyBorder="1" applyAlignment="1" applyProtection="1">
      <alignment horizontal="left" vertical="center" wrapText="1"/>
      <protection locked="0"/>
    </xf>
    <xf numFmtId="44" fontId="24" fillId="0" borderId="0" xfId="8" applyFont="1" applyFill="1" applyBorder="1" applyAlignment="1">
      <alignment horizontal="center" vertical="center" wrapText="1"/>
    </xf>
    <xf numFmtId="0" fontId="10" fillId="0" borderId="8" xfId="0" applyFont="1" applyBorder="1" applyAlignment="1">
      <alignment horizontal="left" vertical="center" wrapText="1"/>
    </xf>
    <xf numFmtId="49" fontId="17" fillId="3" borderId="1" xfId="0" applyNumberFormat="1" applyFont="1" applyFill="1" applyBorder="1" applyAlignment="1">
      <alignment horizontal="center" vertical="center" wrapText="1"/>
    </xf>
    <xf numFmtId="49" fontId="18" fillId="3" borderId="1" xfId="0" applyNumberFormat="1" applyFont="1" applyFill="1" applyBorder="1" applyAlignment="1">
      <alignment horizontal="center" vertical="center" wrapText="1"/>
    </xf>
    <xf numFmtId="0" fontId="24" fillId="0" borderId="8" xfId="0" applyFont="1" applyFill="1" applyBorder="1" applyAlignment="1">
      <alignment horizontal="center" vertical="center" wrapText="1"/>
    </xf>
    <xf numFmtId="49" fontId="31" fillId="0" borderId="0" xfId="0" applyNumberFormat="1" applyFont="1" applyBorder="1" applyAlignment="1" applyProtection="1">
      <alignment vertical="center" wrapText="1"/>
      <protection locked="0"/>
    </xf>
    <xf numFmtId="0" fontId="31" fillId="0" borderId="0" xfId="0" applyFont="1" applyBorder="1" applyAlignment="1">
      <alignment horizontal="center" vertical="center" wrapText="1"/>
    </xf>
    <xf numFmtId="49" fontId="31" fillId="0" borderId="0" xfId="0" applyNumberFormat="1" applyFont="1" applyBorder="1" applyAlignment="1" applyProtection="1">
      <alignment horizontal="center" vertical="center" wrapText="1"/>
      <protection locked="0"/>
    </xf>
    <xf numFmtId="44" fontId="31" fillId="0" borderId="0" xfId="8" applyFont="1" applyBorder="1" applyAlignment="1">
      <alignment horizontal="center" vertical="center" wrapText="1"/>
    </xf>
    <xf numFmtId="1" fontId="31" fillId="0" borderId="0" xfId="1" applyNumberFormat="1" applyFont="1" applyBorder="1" applyAlignment="1" applyProtection="1">
      <alignment horizontal="center" vertical="center" wrapText="1"/>
      <protection locked="0"/>
    </xf>
    <xf numFmtId="165" fontId="31" fillId="0" borderId="0" xfId="0" applyNumberFormat="1" applyFont="1" applyBorder="1" applyAlignment="1">
      <alignment horizontal="center" vertical="center" wrapText="1"/>
    </xf>
    <xf numFmtId="165" fontId="1" fillId="0" borderId="0" xfId="0" applyNumberFormat="1" applyFont="1" applyBorder="1" applyAlignment="1">
      <alignment horizontal="center" vertical="center" wrapText="1"/>
    </xf>
    <xf numFmtId="43" fontId="37" fillId="0" borderId="0" xfId="4" applyFont="1" applyBorder="1" applyAlignment="1">
      <alignment horizontal="left" vertical="center" wrapText="1"/>
    </xf>
    <xf numFmtId="0" fontId="38" fillId="0" borderId="0" xfId="0" applyFont="1" applyAlignment="1">
      <alignment vertical="center" wrapText="1"/>
    </xf>
    <xf numFmtId="0" fontId="38" fillId="0" borderId="0" xfId="0" applyFont="1" applyAlignment="1">
      <alignment wrapText="1"/>
    </xf>
    <xf numFmtId="44" fontId="37" fillId="0" borderId="0" xfId="8" applyFont="1" applyBorder="1" applyAlignment="1">
      <alignment horizontal="center" vertical="center" wrapText="1"/>
    </xf>
    <xf numFmtId="0" fontId="8" fillId="0" borderId="1" xfId="2" applyFont="1" applyBorder="1" applyAlignment="1" applyProtection="1">
      <alignment horizontal="left" vertical="center"/>
    </xf>
    <xf numFmtId="0" fontId="1" fillId="0" borderId="1" xfId="0" applyFont="1" applyFill="1" applyBorder="1" applyAlignment="1">
      <alignment vertical="center" wrapText="1"/>
    </xf>
    <xf numFmtId="44" fontId="8" fillId="0" borderId="1" xfId="8" quotePrefix="1" applyFont="1" applyFill="1" applyBorder="1" applyAlignment="1">
      <alignment vertical="center" wrapText="1"/>
    </xf>
    <xf numFmtId="0" fontId="31" fillId="0" borderId="1" xfId="0" applyFont="1" applyFill="1" applyBorder="1" applyAlignment="1" applyProtection="1">
      <alignment vertical="center" wrapText="1"/>
      <protection locked="0"/>
    </xf>
    <xf numFmtId="0" fontId="24" fillId="0" borderId="1" xfId="0" applyFont="1" applyFill="1" applyBorder="1" applyAlignment="1">
      <alignment horizontal="left" vertical="center" wrapText="1"/>
    </xf>
    <xf numFmtId="44" fontId="24" fillId="0" borderId="1" xfId="8" applyFont="1" applyFill="1" applyBorder="1" applyAlignment="1">
      <alignment horizontal="center" vertical="center" wrapText="1"/>
    </xf>
    <xf numFmtId="0" fontId="24" fillId="0" borderId="1" xfId="0" applyFont="1" applyFill="1" applyBorder="1" applyAlignment="1">
      <alignment horizontal="center" vertical="center" wrapText="1"/>
    </xf>
    <xf numFmtId="166" fontId="10" fillId="0" borderId="1" xfId="0" applyNumberFormat="1" applyFont="1" applyBorder="1" applyAlignment="1">
      <alignment horizontal="center" vertical="center" wrapText="1"/>
    </xf>
    <xf numFmtId="44" fontId="1" fillId="0" borderId="1" xfId="8" applyFont="1" applyFill="1" applyBorder="1" applyAlignment="1">
      <alignment vertical="center"/>
    </xf>
    <xf numFmtId="43" fontId="37" fillId="0" borderId="0" xfId="4" applyFont="1" applyBorder="1" applyAlignment="1">
      <alignment horizontal="center" vertical="center" wrapText="1"/>
    </xf>
    <xf numFmtId="4" fontId="38" fillId="0" borderId="0" xfId="0" applyNumberFormat="1" applyFont="1" applyAlignment="1">
      <alignment horizontal="left" vertical="center" wrapText="1"/>
    </xf>
    <xf numFmtId="0" fontId="38" fillId="0" borderId="0" xfId="0" applyFont="1" applyAlignment="1">
      <alignment horizontal="left" wrapText="1"/>
    </xf>
    <xf numFmtId="0" fontId="38" fillId="0" borderId="0" xfId="0" applyFont="1" applyAlignment="1">
      <alignment horizontal="left" vertical="center" wrapText="1"/>
    </xf>
    <xf numFmtId="0" fontId="38" fillId="0" borderId="0" xfId="0" applyFont="1" applyAlignment="1">
      <alignment horizontal="center" vertical="center" wrapText="1"/>
    </xf>
    <xf numFmtId="0" fontId="8" fillId="0" borderId="2" xfId="0" applyFont="1" applyBorder="1" applyAlignment="1">
      <alignment horizontal="left" vertical="top" wrapText="1"/>
    </xf>
    <xf numFmtId="43" fontId="37" fillId="0" borderId="0" xfId="4" applyFont="1" applyBorder="1" applyAlignment="1">
      <alignment vertical="center" wrapText="1"/>
    </xf>
    <xf numFmtId="0" fontId="10" fillId="0" borderId="0" xfId="0" applyFont="1" applyFill="1" applyAlignment="1">
      <alignment wrapText="1"/>
    </xf>
    <xf numFmtId="0" fontId="1" fillId="0" borderId="1" xfId="0" applyFont="1" applyFill="1" applyBorder="1" applyAlignment="1">
      <alignment vertical="justify" wrapText="1"/>
    </xf>
    <xf numFmtId="0" fontId="8" fillId="0" borderId="6" xfId="0" applyFont="1" applyFill="1" applyBorder="1" applyAlignment="1">
      <alignment wrapText="1"/>
    </xf>
    <xf numFmtId="0" fontId="10" fillId="0" borderId="10" xfId="0" applyFont="1" applyBorder="1" applyAlignment="1">
      <alignment horizontal="left" vertical="center" wrapText="1"/>
    </xf>
    <xf numFmtId="0" fontId="13" fillId="0" borderId="1" xfId="0" applyFont="1" applyBorder="1" applyAlignment="1">
      <alignment vertical="center" wrapText="1"/>
    </xf>
    <xf numFmtId="0" fontId="13" fillId="0" borderId="1" xfId="0" applyFont="1" applyBorder="1" applyAlignment="1">
      <alignment horizontal="center" vertical="center" wrapText="1"/>
    </xf>
    <xf numFmtId="44" fontId="13" fillId="0" borderId="1" xfId="8" applyFont="1" applyBorder="1" applyAlignment="1">
      <alignment horizontal="center" vertical="center" wrapText="1"/>
    </xf>
    <xf numFmtId="1" fontId="13" fillId="0" borderId="1" xfId="1" applyNumberFormat="1" applyFont="1" applyBorder="1" applyAlignment="1" applyProtection="1">
      <alignment horizontal="center" vertical="center" wrapText="1"/>
      <protection locked="0"/>
    </xf>
    <xf numFmtId="165" fontId="13" fillId="0" borderId="1" xfId="0" applyNumberFormat="1" applyFont="1" applyBorder="1" applyAlignment="1">
      <alignment horizontal="center" vertical="center" wrapText="1"/>
    </xf>
    <xf numFmtId="0" fontId="10" fillId="4" borderId="1" xfId="0" applyFont="1" applyFill="1" applyBorder="1" applyAlignment="1">
      <alignment vertical="center" wrapText="1"/>
    </xf>
    <xf numFmtId="0" fontId="39" fillId="0" borderId="1" xfId="0" applyFont="1" applyFill="1" applyBorder="1" applyAlignment="1">
      <alignment wrapText="1"/>
    </xf>
    <xf numFmtId="15" fontId="11" fillId="0" borderId="2" xfId="0" applyNumberFormat="1" applyFont="1" applyBorder="1" applyAlignment="1">
      <alignment horizontal="center" vertical="center" wrapText="1"/>
    </xf>
    <xf numFmtId="0" fontId="8" fillId="5" borderId="6"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10" fillId="5" borderId="6" xfId="0" applyFont="1" applyFill="1" applyBorder="1" applyAlignment="1">
      <alignment horizontal="center" vertical="center" wrapText="1"/>
    </xf>
    <xf numFmtId="0" fontId="10" fillId="5" borderId="7" xfId="0" applyFont="1" applyFill="1" applyBorder="1" applyAlignment="1">
      <alignment horizontal="center" vertical="center" wrapText="1"/>
    </xf>
    <xf numFmtId="0" fontId="10" fillId="5" borderId="8" xfId="0" applyFont="1" applyFill="1" applyBorder="1" applyAlignment="1">
      <alignment horizontal="center" vertical="center" wrapText="1"/>
    </xf>
    <xf numFmtId="0" fontId="0" fillId="0" borderId="0" xfId="0" applyFont="1" applyAlignment="1">
      <alignment horizontal="center" vertical="center" wrapText="1"/>
    </xf>
    <xf numFmtId="0" fontId="23" fillId="7" borderId="1" xfId="0" applyFont="1" applyFill="1" applyBorder="1" applyAlignment="1">
      <alignment horizontal="center"/>
    </xf>
    <xf numFmtId="0" fontId="14" fillId="9" borderId="6" xfId="0" applyFont="1" applyFill="1" applyBorder="1" applyAlignment="1">
      <alignment horizontal="center"/>
    </xf>
    <xf numFmtId="0" fontId="14" fillId="9" borderId="8" xfId="0" applyFont="1" applyFill="1" applyBorder="1" applyAlignment="1">
      <alignment horizontal="center"/>
    </xf>
    <xf numFmtId="0" fontId="24" fillId="0" borderId="9" xfId="0" applyFont="1" applyBorder="1" applyAlignment="1">
      <alignment horizontal="left" vertical="center" wrapText="1"/>
    </xf>
  </cellXfs>
  <cellStyles count="22">
    <cellStyle name="Comma" xfId="4" builtinId="3"/>
    <cellStyle name="Comma 2" xfId="7" xr:uid="{00000000-0005-0000-0000-000001000000}"/>
    <cellStyle name="Comma 2 2" xfId="14" xr:uid="{00000000-0005-0000-0000-000002000000}"/>
    <cellStyle name="Comma 2 3" xfId="17" xr:uid="{00000000-0005-0000-0000-000003000000}"/>
    <cellStyle name="Comma 3" xfId="21" xr:uid="{00000000-0005-0000-0000-000004000000}"/>
    <cellStyle name="Comma 4" xfId="12" xr:uid="{00000000-0005-0000-0000-000005000000}"/>
    <cellStyle name="Comma 4 2" xfId="10" xr:uid="{00000000-0005-0000-0000-000006000000}"/>
    <cellStyle name="Comma 4 3" xfId="16" xr:uid="{00000000-0005-0000-0000-000007000000}"/>
    <cellStyle name="Comma 4 4" xfId="19" xr:uid="{00000000-0005-0000-0000-000008000000}"/>
    <cellStyle name="Currency" xfId="8" builtinId="4"/>
    <cellStyle name="Currency 2" xfId="3" xr:uid="{00000000-0005-0000-0000-00000A000000}"/>
    <cellStyle name="Normal" xfId="0" builtinId="0"/>
    <cellStyle name="Normal 2" xfId="2" xr:uid="{00000000-0005-0000-0000-00000C000000}"/>
    <cellStyle name="Normal 2 2" xfId="5" xr:uid="{00000000-0005-0000-0000-00000D000000}"/>
    <cellStyle name="Normal 2 2 2" xfId="11" xr:uid="{00000000-0005-0000-0000-00000E000000}"/>
    <cellStyle name="Normal 3" xfId="6" xr:uid="{00000000-0005-0000-0000-00000F000000}"/>
    <cellStyle name="Normal 4" xfId="13" xr:uid="{00000000-0005-0000-0000-000010000000}"/>
    <cellStyle name="Normal 4 2" xfId="20" xr:uid="{00000000-0005-0000-0000-000011000000}"/>
    <cellStyle name="Normal 7" xfId="9" xr:uid="{00000000-0005-0000-0000-000012000000}"/>
    <cellStyle name="Normal 7 2" xfId="15" xr:uid="{00000000-0005-0000-0000-000013000000}"/>
    <cellStyle name="Normal 7 3" xfId="18" xr:uid="{00000000-0005-0000-0000-000014000000}"/>
    <cellStyle name="Percent" xfId="1" builtinId="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2022-</a:t>
            </a:r>
            <a:r>
              <a:rPr lang="en-US" sz="1800" b="1" baseline="0"/>
              <a:t> </a:t>
            </a:r>
            <a:r>
              <a:rPr lang="en-US" sz="1800" b="1"/>
              <a:t>Annual procurement plan</a:t>
            </a:r>
          </a:p>
        </c:rich>
      </c:tx>
      <c:layout>
        <c:manualLayout>
          <c:xMode val="edge"/>
          <c:yMode val="edge"/>
          <c:x val="0.31113547018946536"/>
          <c:y val="6.5777058199260566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7796852088030889E-2"/>
          <c:y val="0.19766542854875305"/>
          <c:w val="0.93291426408293943"/>
          <c:h val="0.66478285983688801"/>
        </c:manualLayout>
      </c:layout>
      <c:pie3DChart>
        <c:varyColors val="1"/>
        <c:ser>
          <c:idx val="0"/>
          <c:order val="0"/>
          <c:dPt>
            <c:idx val="0"/>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1-0C78-4827-9632-07FD14EC75DE}"/>
              </c:ext>
            </c:extLst>
          </c:dPt>
          <c:dPt>
            <c:idx val="1"/>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3-0C78-4827-9632-07FD14EC75DE}"/>
              </c:ext>
            </c:extLst>
          </c:dPt>
          <c:dPt>
            <c:idx val="2"/>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5-0C78-4827-9632-07FD14EC75DE}"/>
              </c:ext>
            </c:extLst>
          </c:dPt>
          <c:dPt>
            <c:idx val="3"/>
            <c:bubble3D val="0"/>
            <c:spPr>
              <a:solidFill>
                <a:schemeClr val="accent6">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7-0C78-4827-9632-07FD14EC75DE}"/>
              </c:ext>
            </c:extLst>
          </c:dPt>
          <c:dLbls>
            <c:dLbl>
              <c:idx val="0"/>
              <c:layout>
                <c:manualLayout>
                  <c:x val="-0.16190452972927322"/>
                  <c:y val="0.1336204002407698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C78-4827-9632-07FD14EC75DE}"/>
                </c:ext>
              </c:extLst>
            </c:dLbl>
            <c:dLbl>
              <c:idx val="3"/>
              <c:layout>
                <c:manualLayout>
                  <c:x val="0.12533674515213952"/>
                  <c:y val="0.1074235084688217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C78-4827-9632-07FD14EC75D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'OVER ALL SUMMARY'!$B$4:$B$7</c:f>
              <c:strCache>
                <c:ptCount val="4"/>
                <c:pt idx="0">
                  <c:v>NON-CONSULTANCY SERVICES</c:v>
                </c:pt>
                <c:pt idx="1">
                  <c:v>CONSULTANCY SERVICES</c:v>
                </c:pt>
                <c:pt idx="2">
                  <c:v>GOODS</c:v>
                </c:pt>
                <c:pt idx="3">
                  <c:v>WORKS</c:v>
                </c:pt>
              </c:strCache>
            </c:strRef>
          </c:cat>
          <c:val>
            <c:numRef>
              <c:f>'OVER ALL SUMMARY'!$C$4:$C$7</c:f>
              <c:numCache>
                <c:formatCode>_("$"* #,##0.00_);_("$"* \(#,##0.00\);_("$"* "-"??_);_(@_)</c:formatCode>
                <c:ptCount val="4"/>
                <c:pt idx="0">
                  <c:v>10720467.42</c:v>
                </c:pt>
                <c:pt idx="1">
                  <c:v>10565429</c:v>
                </c:pt>
                <c:pt idx="2">
                  <c:v>7284404.9859999986</c:v>
                </c:pt>
                <c:pt idx="3">
                  <c:v>700000</c:v>
                </c:pt>
              </c:numCache>
            </c:numRef>
          </c:val>
          <c:extLst>
            <c:ext xmlns:c16="http://schemas.microsoft.com/office/drawing/2014/chart" uri="{C3380CC4-5D6E-409C-BE32-E72D297353CC}">
              <c16:uniqueId val="{00000008-0C78-4827-9632-07FD14EC75DE}"/>
            </c:ext>
          </c:extLst>
        </c:ser>
        <c:dLbls>
          <c:showLegendKey val="0"/>
          <c:showVal val="0"/>
          <c:showCatName val="0"/>
          <c:showSerName val="0"/>
          <c:showPercent val="0"/>
          <c:showBubbleSize val="0"/>
          <c:showLeaderLines val="1"/>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231</xdr:row>
      <xdr:rowOff>0</xdr:rowOff>
    </xdr:from>
    <xdr:to>
      <xdr:col>8</xdr:col>
      <xdr:colOff>152400</xdr:colOff>
      <xdr:row>231</xdr:row>
      <xdr:rowOff>152400</xdr:rowOff>
    </xdr:to>
    <xdr:sp macro="" textlink="">
      <xdr:nvSpPr>
        <xdr:cNvPr id="2" name="AutoShape 22">
          <a:extLst>
            <a:ext uri="{FF2B5EF4-FFF2-40B4-BE49-F238E27FC236}">
              <a16:creationId xmlns:a16="http://schemas.microsoft.com/office/drawing/2014/main" id="{00000000-0008-0000-0000-000002000000}"/>
            </a:ext>
          </a:extLst>
        </xdr:cNvPr>
        <xdr:cNvSpPr>
          <a:spLocks noChangeAspect="1" noChangeArrowheads="1"/>
        </xdr:cNvSpPr>
      </xdr:nvSpPr>
      <xdr:spPr bwMode="auto">
        <a:xfrm>
          <a:off x="12296775" y="1771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3" name="AutoShape 24">
          <a:extLst>
            <a:ext uri="{FF2B5EF4-FFF2-40B4-BE49-F238E27FC236}">
              <a16:creationId xmlns:a16="http://schemas.microsoft.com/office/drawing/2014/main" id="{00000000-0008-0000-0000-000003000000}"/>
            </a:ext>
          </a:extLst>
        </xdr:cNvPr>
        <xdr:cNvSpPr>
          <a:spLocks noChangeAspect="1" noChangeArrowheads="1"/>
        </xdr:cNvSpPr>
      </xdr:nvSpPr>
      <xdr:spPr bwMode="auto">
        <a:xfrm>
          <a:off x="12296775" y="1771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4" name="AutoShape 26">
          <a:extLst>
            <a:ext uri="{FF2B5EF4-FFF2-40B4-BE49-F238E27FC236}">
              <a16:creationId xmlns:a16="http://schemas.microsoft.com/office/drawing/2014/main" id="{00000000-0008-0000-0000-000004000000}"/>
            </a:ext>
          </a:extLst>
        </xdr:cNvPr>
        <xdr:cNvSpPr>
          <a:spLocks noChangeAspect="1" noChangeArrowheads="1"/>
        </xdr:cNvSpPr>
      </xdr:nvSpPr>
      <xdr:spPr bwMode="auto">
        <a:xfrm>
          <a:off x="12296775" y="1771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5" name="AutoShape 28">
          <a:extLst>
            <a:ext uri="{FF2B5EF4-FFF2-40B4-BE49-F238E27FC236}">
              <a16:creationId xmlns:a16="http://schemas.microsoft.com/office/drawing/2014/main" id="{00000000-0008-0000-0000-000005000000}"/>
            </a:ext>
          </a:extLst>
        </xdr:cNvPr>
        <xdr:cNvSpPr>
          <a:spLocks noChangeAspect="1" noChangeArrowheads="1"/>
        </xdr:cNvSpPr>
      </xdr:nvSpPr>
      <xdr:spPr bwMode="auto">
        <a:xfrm>
          <a:off x="12296775" y="22288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6" name="AutoShape 30">
          <a:extLst>
            <a:ext uri="{FF2B5EF4-FFF2-40B4-BE49-F238E27FC236}">
              <a16:creationId xmlns:a16="http://schemas.microsoft.com/office/drawing/2014/main" id="{00000000-0008-0000-0000-000006000000}"/>
            </a:ext>
          </a:extLst>
        </xdr:cNvPr>
        <xdr:cNvSpPr>
          <a:spLocks noChangeAspect="1" noChangeArrowheads="1"/>
        </xdr:cNvSpPr>
      </xdr:nvSpPr>
      <xdr:spPr bwMode="auto">
        <a:xfrm>
          <a:off x="12296775" y="2914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7" name="AutoShape 32">
          <a:extLst>
            <a:ext uri="{FF2B5EF4-FFF2-40B4-BE49-F238E27FC236}">
              <a16:creationId xmlns:a16="http://schemas.microsoft.com/office/drawing/2014/main" id="{00000000-0008-0000-0000-000007000000}"/>
            </a:ext>
          </a:extLst>
        </xdr:cNvPr>
        <xdr:cNvSpPr>
          <a:spLocks noChangeAspect="1" noChangeArrowheads="1"/>
        </xdr:cNvSpPr>
      </xdr:nvSpPr>
      <xdr:spPr bwMode="auto">
        <a:xfrm>
          <a:off x="12296775" y="33718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8" name="AutoShape 44">
          <a:extLst>
            <a:ext uri="{FF2B5EF4-FFF2-40B4-BE49-F238E27FC236}">
              <a16:creationId xmlns:a16="http://schemas.microsoft.com/office/drawing/2014/main" id="{00000000-0008-0000-0000-000008000000}"/>
            </a:ext>
          </a:extLst>
        </xdr:cNvPr>
        <xdr:cNvSpPr>
          <a:spLocks noChangeAspect="1" noChangeArrowheads="1"/>
        </xdr:cNvSpPr>
      </xdr:nvSpPr>
      <xdr:spPr bwMode="auto">
        <a:xfrm>
          <a:off x="12296775" y="69151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231</xdr:row>
      <xdr:rowOff>0</xdr:rowOff>
    </xdr:from>
    <xdr:to>
      <xdr:col>7</xdr:col>
      <xdr:colOff>152400</xdr:colOff>
      <xdr:row>231</xdr:row>
      <xdr:rowOff>152400</xdr:rowOff>
    </xdr:to>
    <xdr:sp macro="" textlink="">
      <xdr:nvSpPr>
        <xdr:cNvPr id="9" name="AutoShape 46">
          <a:extLst>
            <a:ext uri="{FF2B5EF4-FFF2-40B4-BE49-F238E27FC236}">
              <a16:creationId xmlns:a16="http://schemas.microsoft.com/office/drawing/2014/main" id="{00000000-0008-0000-0000-000009000000}"/>
            </a:ext>
          </a:extLst>
        </xdr:cNvPr>
        <xdr:cNvSpPr>
          <a:spLocks noChangeAspect="1" noChangeArrowheads="1"/>
        </xdr:cNvSpPr>
      </xdr:nvSpPr>
      <xdr:spPr bwMode="auto">
        <a:xfrm>
          <a:off x="10877550" y="7372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231</xdr:row>
      <xdr:rowOff>0</xdr:rowOff>
    </xdr:from>
    <xdr:to>
      <xdr:col>7</xdr:col>
      <xdr:colOff>152400</xdr:colOff>
      <xdr:row>231</xdr:row>
      <xdr:rowOff>152400</xdr:rowOff>
    </xdr:to>
    <xdr:sp macro="" textlink="">
      <xdr:nvSpPr>
        <xdr:cNvPr id="10" name="AutoShape 55">
          <a:extLst>
            <a:ext uri="{FF2B5EF4-FFF2-40B4-BE49-F238E27FC236}">
              <a16:creationId xmlns:a16="http://schemas.microsoft.com/office/drawing/2014/main" id="{00000000-0008-0000-0000-00000A000000}"/>
            </a:ext>
          </a:extLst>
        </xdr:cNvPr>
        <xdr:cNvSpPr>
          <a:spLocks noChangeAspect="1" noChangeArrowheads="1"/>
        </xdr:cNvSpPr>
      </xdr:nvSpPr>
      <xdr:spPr bwMode="auto">
        <a:xfrm>
          <a:off x="10877550" y="5200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8</xdr:col>
      <xdr:colOff>0</xdr:colOff>
      <xdr:row>231</xdr:row>
      <xdr:rowOff>0</xdr:rowOff>
    </xdr:from>
    <xdr:ext cx="152400" cy="152400"/>
    <xdr:sp macro="" textlink="">
      <xdr:nvSpPr>
        <xdr:cNvPr id="11" name="AutoShape 22">
          <a:extLst>
            <a:ext uri="{FF2B5EF4-FFF2-40B4-BE49-F238E27FC236}">
              <a16:creationId xmlns:a16="http://schemas.microsoft.com/office/drawing/2014/main" id="{00000000-0008-0000-0000-00000B000000}"/>
            </a:ext>
          </a:extLst>
        </xdr:cNvPr>
        <xdr:cNvSpPr>
          <a:spLocks noChangeAspect="1" noChangeArrowheads="1"/>
        </xdr:cNvSpPr>
      </xdr:nvSpPr>
      <xdr:spPr bwMode="auto">
        <a:xfrm>
          <a:off x="12296775" y="42862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12" name="AutoShape 22">
          <a:extLst>
            <a:ext uri="{FF2B5EF4-FFF2-40B4-BE49-F238E27FC236}">
              <a16:creationId xmlns:a16="http://schemas.microsoft.com/office/drawing/2014/main" id="{00000000-0008-0000-0000-00000C000000}"/>
            </a:ext>
          </a:extLst>
        </xdr:cNvPr>
        <xdr:cNvSpPr>
          <a:spLocks noChangeAspect="1" noChangeArrowheads="1"/>
        </xdr:cNvSpPr>
      </xdr:nvSpPr>
      <xdr:spPr bwMode="auto">
        <a:xfrm>
          <a:off x="12296775" y="22288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13" name="AutoShape 24">
          <a:extLst>
            <a:ext uri="{FF2B5EF4-FFF2-40B4-BE49-F238E27FC236}">
              <a16:creationId xmlns:a16="http://schemas.microsoft.com/office/drawing/2014/main" id="{00000000-0008-0000-0000-00000D000000}"/>
            </a:ext>
          </a:extLst>
        </xdr:cNvPr>
        <xdr:cNvSpPr>
          <a:spLocks noChangeAspect="1" noChangeArrowheads="1"/>
        </xdr:cNvSpPr>
      </xdr:nvSpPr>
      <xdr:spPr bwMode="auto">
        <a:xfrm>
          <a:off x="12296775" y="22288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14" name="AutoShape 26">
          <a:extLst>
            <a:ext uri="{FF2B5EF4-FFF2-40B4-BE49-F238E27FC236}">
              <a16:creationId xmlns:a16="http://schemas.microsoft.com/office/drawing/2014/main" id="{00000000-0008-0000-0000-00000E000000}"/>
            </a:ext>
          </a:extLst>
        </xdr:cNvPr>
        <xdr:cNvSpPr>
          <a:spLocks noChangeAspect="1" noChangeArrowheads="1"/>
        </xdr:cNvSpPr>
      </xdr:nvSpPr>
      <xdr:spPr bwMode="auto">
        <a:xfrm>
          <a:off x="12296775" y="22288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15" name="AutoShape 22">
          <a:extLst>
            <a:ext uri="{FF2B5EF4-FFF2-40B4-BE49-F238E27FC236}">
              <a16:creationId xmlns:a16="http://schemas.microsoft.com/office/drawing/2014/main" id="{00000000-0008-0000-0000-00000F000000}"/>
            </a:ext>
          </a:extLst>
        </xdr:cNvPr>
        <xdr:cNvSpPr>
          <a:spLocks noChangeAspect="1" noChangeArrowheads="1"/>
        </xdr:cNvSpPr>
      </xdr:nvSpPr>
      <xdr:spPr bwMode="auto">
        <a:xfrm>
          <a:off x="12296775" y="2914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16" name="AutoShape 24">
          <a:extLst>
            <a:ext uri="{FF2B5EF4-FFF2-40B4-BE49-F238E27FC236}">
              <a16:creationId xmlns:a16="http://schemas.microsoft.com/office/drawing/2014/main" id="{00000000-0008-0000-0000-000010000000}"/>
            </a:ext>
          </a:extLst>
        </xdr:cNvPr>
        <xdr:cNvSpPr>
          <a:spLocks noChangeAspect="1" noChangeArrowheads="1"/>
        </xdr:cNvSpPr>
      </xdr:nvSpPr>
      <xdr:spPr bwMode="auto">
        <a:xfrm>
          <a:off x="12296775" y="2914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17" name="AutoShape 26">
          <a:extLst>
            <a:ext uri="{FF2B5EF4-FFF2-40B4-BE49-F238E27FC236}">
              <a16:creationId xmlns:a16="http://schemas.microsoft.com/office/drawing/2014/main" id="{00000000-0008-0000-0000-000011000000}"/>
            </a:ext>
          </a:extLst>
        </xdr:cNvPr>
        <xdr:cNvSpPr>
          <a:spLocks noChangeAspect="1" noChangeArrowheads="1"/>
        </xdr:cNvSpPr>
      </xdr:nvSpPr>
      <xdr:spPr bwMode="auto">
        <a:xfrm>
          <a:off x="12296775" y="2914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18" name="AutoShape 22">
          <a:extLst>
            <a:ext uri="{FF2B5EF4-FFF2-40B4-BE49-F238E27FC236}">
              <a16:creationId xmlns:a16="http://schemas.microsoft.com/office/drawing/2014/main" id="{00000000-0008-0000-0000-000012000000}"/>
            </a:ext>
          </a:extLst>
        </xdr:cNvPr>
        <xdr:cNvSpPr>
          <a:spLocks noChangeAspect="1" noChangeArrowheads="1"/>
        </xdr:cNvSpPr>
      </xdr:nvSpPr>
      <xdr:spPr bwMode="auto">
        <a:xfrm>
          <a:off x="12296775" y="33718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19" name="AutoShape 24">
          <a:extLst>
            <a:ext uri="{FF2B5EF4-FFF2-40B4-BE49-F238E27FC236}">
              <a16:creationId xmlns:a16="http://schemas.microsoft.com/office/drawing/2014/main" id="{00000000-0008-0000-0000-000013000000}"/>
            </a:ext>
          </a:extLst>
        </xdr:cNvPr>
        <xdr:cNvSpPr>
          <a:spLocks noChangeAspect="1" noChangeArrowheads="1"/>
        </xdr:cNvSpPr>
      </xdr:nvSpPr>
      <xdr:spPr bwMode="auto">
        <a:xfrm>
          <a:off x="12296775" y="33718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0" name="AutoShape 26">
          <a:extLst>
            <a:ext uri="{FF2B5EF4-FFF2-40B4-BE49-F238E27FC236}">
              <a16:creationId xmlns:a16="http://schemas.microsoft.com/office/drawing/2014/main" id="{00000000-0008-0000-0000-000014000000}"/>
            </a:ext>
          </a:extLst>
        </xdr:cNvPr>
        <xdr:cNvSpPr>
          <a:spLocks noChangeAspect="1" noChangeArrowheads="1"/>
        </xdr:cNvSpPr>
      </xdr:nvSpPr>
      <xdr:spPr bwMode="auto">
        <a:xfrm>
          <a:off x="12296775" y="33718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1" name="AutoShape 22">
          <a:extLst>
            <a:ext uri="{FF2B5EF4-FFF2-40B4-BE49-F238E27FC236}">
              <a16:creationId xmlns:a16="http://schemas.microsoft.com/office/drawing/2014/main" id="{00000000-0008-0000-0000-000015000000}"/>
            </a:ext>
          </a:extLst>
        </xdr:cNvPr>
        <xdr:cNvSpPr>
          <a:spLocks noChangeAspect="1" noChangeArrowheads="1"/>
        </xdr:cNvSpPr>
      </xdr:nvSpPr>
      <xdr:spPr bwMode="auto">
        <a:xfrm>
          <a:off x="12296775" y="4057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2" name="AutoShape 24">
          <a:extLst>
            <a:ext uri="{FF2B5EF4-FFF2-40B4-BE49-F238E27FC236}">
              <a16:creationId xmlns:a16="http://schemas.microsoft.com/office/drawing/2014/main" id="{00000000-0008-0000-0000-000016000000}"/>
            </a:ext>
          </a:extLst>
        </xdr:cNvPr>
        <xdr:cNvSpPr>
          <a:spLocks noChangeAspect="1" noChangeArrowheads="1"/>
        </xdr:cNvSpPr>
      </xdr:nvSpPr>
      <xdr:spPr bwMode="auto">
        <a:xfrm>
          <a:off x="12296775" y="4057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3" name="AutoShape 26">
          <a:extLst>
            <a:ext uri="{FF2B5EF4-FFF2-40B4-BE49-F238E27FC236}">
              <a16:creationId xmlns:a16="http://schemas.microsoft.com/office/drawing/2014/main" id="{00000000-0008-0000-0000-000017000000}"/>
            </a:ext>
          </a:extLst>
        </xdr:cNvPr>
        <xdr:cNvSpPr>
          <a:spLocks noChangeAspect="1" noChangeArrowheads="1"/>
        </xdr:cNvSpPr>
      </xdr:nvSpPr>
      <xdr:spPr bwMode="auto">
        <a:xfrm>
          <a:off x="12296775" y="4057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4" name="AutoShape 22">
          <a:extLst>
            <a:ext uri="{FF2B5EF4-FFF2-40B4-BE49-F238E27FC236}">
              <a16:creationId xmlns:a16="http://schemas.microsoft.com/office/drawing/2014/main" id="{00000000-0008-0000-0000-000018000000}"/>
            </a:ext>
          </a:extLst>
        </xdr:cNvPr>
        <xdr:cNvSpPr>
          <a:spLocks noChangeAspect="1" noChangeArrowheads="1"/>
        </xdr:cNvSpPr>
      </xdr:nvSpPr>
      <xdr:spPr bwMode="auto">
        <a:xfrm>
          <a:off x="12296775" y="42862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5" name="AutoShape 24">
          <a:extLst>
            <a:ext uri="{FF2B5EF4-FFF2-40B4-BE49-F238E27FC236}">
              <a16:creationId xmlns:a16="http://schemas.microsoft.com/office/drawing/2014/main" id="{00000000-0008-0000-0000-000019000000}"/>
            </a:ext>
          </a:extLst>
        </xdr:cNvPr>
        <xdr:cNvSpPr>
          <a:spLocks noChangeAspect="1" noChangeArrowheads="1"/>
        </xdr:cNvSpPr>
      </xdr:nvSpPr>
      <xdr:spPr bwMode="auto">
        <a:xfrm>
          <a:off x="12296775" y="42862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6" name="AutoShape 26">
          <a:extLst>
            <a:ext uri="{FF2B5EF4-FFF2-40B4-BE49-F238E27FC236}">
              <a16:creationId xmlns:a16="http://schemas.microsoft.com/office/drawing/2014/main" id="{00000000-0008-0000-0000-00001A000000}"/>
            </a:ext>
          </a:extLst>
        </xdr:cNvPr>
        <xdr:cNvSpPr>
          <a:spLocks noChangeAspect="1" noChangeArrowheads="1"/>
        </xdr:cNvSpPr>
      </xdr:nvSpPr>
      <xdr:spPr bwMode="auto">
        <a:xfrm>
          <a:off x="12296775" y="42862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7" name="AutoShape 22">
          <a:extLst>
            <a:ext uri="{FF2B5EF4-FFF2-40B4-BE49-F238E27FC236}">
              <a16:creationId xmlns:a16="http://schemas.microsoft.com/office/drawing/2014/main" id="{00000000-0008-0000-0000-00001B000000}"/>
            </a:ext>
          </a:extLst>
        </xdr:cNvPr>
        <xdr:cNvSpPr>
          <a:spLocks noChangeAspect="1" noChangeArrowheads="1"/>
        </xdr:cNvSpPr>
      </xdr:nvSpPr>
      <xdr:spPr bwMode="auto">
        <a:xfrm>
          <a:off x="12296775" y="5200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8" name="AutoShape 22">
          <a:extLst>
            <a:ext uri="{FF2B5EF4-FFF2-40B4-BE49-F238E27FC236}">
              <a16:creationId xmlns:a16="http://schemas.microsoft.com/office/drawing/2014/main" id="{00000000-0008-0000-0000-00001C000000}"/>
            </a:ext>
          </a:extLst>
        </xdr:cNvPr>
        <xdr:cNvSpPr>
          <a:spLocks noChangeAspect="1" noChangeArrowheads="1"/>
        </xdr:cNvSpPr>
      </xdr:nvSpPr>
      <xdr:spPr bwMode="auto">
        <a:xfrm>
          <a:off x="12296775" y="5200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9" name="AutoShape 24">
          <a:extLst>
            <a:ext uri="{FF2B5EF4-FFF2-40B4-BE49-F238E27FC236}">
              <a16:creationId xmlns:a16="http://schemas.microsoft.com/office/drawing/2014/main" id="{00000000-0008-0000-0000-00001D000000}"/>
            </a:ext>
          </a:extLst>
        </xdr:cNvPr>
        <xdr:cNvSpPr>
          <a:spLocks noChangeAspect="1" noChangeArrowheads="1"/>
        </xdr:cNvSpPr>
      </xdr:nvSpPr>
      <xdr:spPr bwMode="auto">
        <a:xfrm>
          <a:off x="12296775" y="5200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0" name="AutoShape 26">
          <a:extLst>
            <a:ext uri="{FF2B5EF4-FFF2-40B4-BE49-F238E27FC236}">
              <a16:creationId xmlns:a16="http://schemas.microsoft.com/office/drawing/2014/main" id="{00000000-0008-0000-0000-00001E000000}"/>
            </a:ext>
          </a:extLst>
        </xdr:cNvPr>
        <xdr:cNvSpPr>
          <a:spLocks noChangeAspect="1" noChangeArrowheads="1"/>
        </xdr:cNvSpPr>
      </xdr:nvSpPr>
      <xdr:spPr bwMode="auto">
        <a:xfrm>
          <a:off x="12296775" y="5200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1" name="AutoShape 22">
          <a:extLst>
            <a:ext uri="{FF2B5EF4-FFF2-40B4-BE49-F238E27FC236}">
              <a16:creationId xmlns:a16="http://schemas.microsoft.com/office/drawing/2014/main" id="{00000000-0008-0000-0000-00001F000000}"/>
            </a:ext>
          </a:extLst>
        </xdr:cNvPr>
        <xdr:cNvSpPr>
          <a:spLocks noChangeAspect="1" noChangeArrowheads="1"/>
        </xdr:cNvSpPr>
      </xdr:nvSpPr>
      <xdr:spPr bwMode="auto">
        <a:xfrm>
          <a:off x="12296775" y="56007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2" name="AutoShape 22">
          <a:extLst>
            <a:ext uri="{FF2B5EF4-FFF2-40B4-BE49-F238E27FC236}">
              <a16:creationId xmlns:a16="http://schemas.microsoft.com/office/drawing/2014/main" id="{00000000-0008-0000-0000-000020000000}"/>
            </a:ext>
          </a:extLst>
        </xdr:cNvPr>
        <xdr:cNvSpPr>
          <a:spLocks noChangeAspect="1" noChangeArrowheads="1"/>
        </xdr:cNvSpPr>
      </xdr:nvSpPr>
      <xdr:spPr bwMode="auto">
        <a:xfrm>
          <a:off x="12296775" y="56007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3" name="AutoShape 24">
          <a:extLst>
            <a:ext uri="{FF2B5EF4-FFF2-40B4-BE49-F238E27FC236}">
              <a16:creationId xmlns:a16="http://schemas.microsoft.com/office/drawing/2014/main" id="{00000000-0008-0000-0000-000021000000}"/>
            </a:ext>
          </a:extLst>
        </xdr:cNvPr>
        <xdr:cNvSpPr>
          <a:spLocks noChangeAspect="1" noChangeArrowheads="1"/>
        </xdr:cNvSpPr>
      </xdr:nvSpPr>
      <xdr:spPr bwMode="auto">
        <a:xfrm>
          <a:off x="12296775" y="56007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4" name="AutoShape 26">
          <a:extLst>
            <a:ext uri="{FF2B5EF4-FFF2-40B4-BE49-F238E27FC236}">
              <a16:creationId xmlns:a16="http://schemas.microsoft.com/office/drawing/2014/main" id="{00000000-0008-0000-0000-000022000000}"/>
            </a:ext>
          </a:extLst>
        </xdr:cNvPr>
        <xdr:cNvSpPr>
          <a:spLocks noChangeAspect="1" noChangeArrowheads="1"/>
        </xdr:cNvSpPr>
      </xdr:nvSpPr>
      <xdr:spPr bwMode="auto">
        <a:xfrm>
          <a:off x="12296775" y="56007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5" name="AutoShape 22">
          <a:extLst>
            <a:ext uri="{FF2B5EF4-FFF2-40B4-BE49-F238E27FC236}">
              <a16:creationId xmlns:a16="http://schemas.microsoft.com/office/drawing/2014/main" id="{00000000-0008-0000-0000-000023000000}"/>
            </a:ext>
          </a:extLst>
        </xdr:cNvPr>
        <xdr:cNvSpPr>
          <a:spLocks noChangeAspect="1" noChangeArrowheads="1"/>
        </xdr:cNvSpPr>
      </xdr:nvSpPr>
      <xdr:spPr bwMode="auto">
        <a:xfrm>
          <a:off x="12296775" y="22288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6" name="AutoShape 24">
          <a:extLst>
            <a:ext uri="{FF2B5EF4-FFF2-40B4-BE49-F238E27FC236}">
              <a16:creationId xmlns:a16="http://schemas.microsoft.com/office/drawing/2014/main" id="{00000000-0008-0000-0000-000024000000}"/>
            </a:ext>
          </a:extLst>
        </xdr:cNvPr>
        <xdr:cNvSpPr>
          <a:spLocks noChangeAspect="1" noChangeArrowheads="1"/>
        </xdr:cNvSpPr>
      </xdr:nvSpPr>
      <xdr:spPr bwMode="auto">
        <a:xfrm>
          <a:off x="12296775" y="22288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7" name="AutoShape 26">
          <a:extLst>
            <a:ext uri="{FF2B5EF4-FFF2-40B4-BE49-F238E27FC236}">
              <a16:creationId xmlns:a16="http://schemas.microsoft.com/office/drawing/2014/main" id="{00000000-0008-0000-0000-000025000000}"/>
            </a:ext>
          </a:extLst>
        </xdr:cNvPr>
        <xdr:cNvSpPr>
          <a:spLocks noChangeAspect="1" noChangeArrowheads="1"/>
        </xdr:cNvSpPr>
      </xdr:nvSpPr>
      <xdr:spPr bwMode="auto">
        <a:xfrm>
          <a:off x="12296775" y="22288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8" name="AutoShape 22">
          <a:extLst>
            <a:ext uri="{FF2B5EF4-FFF2-40B4-BE49-F238E27FC236}">
              <a16:creationId xmlns:a16="http://schemas.microsoft.com/office/drawing/2014/main" id="{00000000-0008-0000-0000-000026000000}"/>
            </a:ext>
          </a:extLst>
        </xdr:cNvPr>
        <xdr:cNvSpPr>
          <a:spLocks noChangeAspect="1" noChangeArrowheads="1"/>
        </xdr:cNvSpPr>
      </xdr:nvSpPr>
      <xdr:spPr bwMode="auto">
        <a:xfrm>
          <a:off x="12296775" y="2914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9" name="AutoShape 24">
          <a:extLst>
            <a:ext uri="{FF2B5EF4-FFF2-40B4-BE49-F238E27FC236}">
              <a16:creationId xmlns:a16="http://schemas.microsoft.com/office/drawing/2014/main" id="{00000000-0008-0000-0000-000027000000}"/>
            </a:ext>
          </a:extLst>
        </xdr:cNvPr>
        <xdr:cNvSpPr>
          <a:spLocks noChangeAspect="1" noChangeArrowheads="1"/>
        </xdr:cNvSpPr>
      </xdr:nvSpPr>
      <xdr:spPr bwMode="auto">
        <a:xfrm>
          <a:off x="12296775" y="2914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0" name="AutoShape 26">
          <a:extLst>
            <a:ext uri="{FF2B5EF4-FFF2-40B4-BE49-F238E27FC236}">
              <a16:creationId xmlns:a16="http://schemas.microsoft.com/office/drawing/2014/main" id="{00000000-0008-0000-0000-000028000000}"/>
            </a:ext>
          </a:extLst>
        </xdr:cNvPr>
        <xdr:cNvSpPr>
          <a:spLocks noChangeAspect="1" noChangeArrowheads="1"/>
        </xdr:cNvSpPr>
      </xdr:nvSpPr>
      <xdr:spPr bwMode="auto">
        <a:xfrm>
          <a:off x="12296775" y="2914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1" name="AutoShape 22">
          <a:extLst>
            <a:ext uri="{FF2B5EF4-FFF2-40B4-BE49-F238E27FC236}">
              <a16:creationId xmlns:a16="http://schemas.microsoft.com/office/drawing/2014/main" id="{00000000-0008-0000-0000-000029000000}"/>
            </a:ext>
          </a:extLst>
        </xdr:cNvPr>
        <xdr:cNvSpPr>
          <a:spLocks noChangeAspect="1" noChangeArrowheads="1"/>
        </xdr:cNvSpPr>
      </xdr:nvSpPr>
      <xdr:spPr bwMode="auto">
        <a:xfrm>
          <a:off x="12296775" y="33718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2" name="AutoShape 24">
          <a:extLst>
            <a:ext uri="{FF2B5EF4-FFF2-40B4-BE49-F238E27FC236}">
              <a16:creationId xmlns:a16="http://schemas.microsoft.com/office/drawing/2014/main" id="{00000000-0008-0000-0000-00002A000000}"/>
            </a:ext>
          </a:extLst>
        </xdr:cNvPr>
        <xdr:cNvSpPr>
          <a:spLocks noChangeAspect="1" noChangeArrowheads="1"/>
        </xdr:cNvSpPr>
      </xdr:nvSpPr>
      <xdr:spPr bwMode="auto">
        <a:xfrm>
          <a:off x="12296775" y="33718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3" name="AutoShape 26">
          <a:extLst>
            <a:ext uri="{FF2B5EF4-FFF2-40B4-BE49-F238E27FC236}">
              <a16:creationId xmlns:a16="http://schemas.microsoft.com/office/drawing/2014/main" id="{00000000-0008-0000-0000-00002B000000}"/>
            </a:ext>
          </a:extLst>
        </xdr:cNvPr>
        <xdr:cNvSpPr>
          <a:spLocks noChangeAspect="1" noChangeArrowheads="1"/>
        </xdr:cNvSpPr>
      </xdr:nvSpPr>
      <xdr:spPr bwMode="auto">
        <a:xfrm>
          <a:off x="12296775" y="33718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4" name="AutoShape 22">
          <a:extLst>
            <a:ext uri="{FF2B5EF4-FFF2-40B4-BE49-F238E27FC236}">
              <a16:creationId xmlns:a16="http://schemas.microsoft.com/office/drawing/2014/main" id="{00000000-0008-0000-0000-00002C000000}"/>
            </a:ext>
          </a:extLst>
        </xdr:cNvPr>
        <xdr:cNvSpPr>
          <a:spLocks noChangeAspect="1" noChangeArrowheads="1"/>
        </xdr:cNvSpPr>
      </xdr:nvSpPr>
      <xdr:spPr bwMode="auto">
        <a:xfrm>
          <a:off x="12296775" y="4057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5" name="AutoShape 24">
          <a:extLst>
            <a:ext uri="{FF2B5EF4-FFF2-40B4-BE49-F238E27FC236}">
              <a16:creationId xmlns:a16="http://schemas.microsoft.com/office/drawing/2014/main" id="{00000000-0008-0000-0000-00002D000000}"/>
            </a:ext>
          </a:extLst>
        </xdr:cNvPr>
        <xdr:cNvSpPr>
          <a:spLocks noChangeAspect="1" noChangeArrowheads="1"/>
        </xdr:cNvSpPr>
      </xdr:nvSpPr>
      <xdr:spPr bwMode="auto">
        <a:xfrm>
          <a:off x="12296775" y="4057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6" name="AutoShape 26">
          <a:extLst>
            <a:ext uri="{FF2B5EF4-FFF2-40B4-BE49-F238E27FC236}">
              <a16:creationId xmlns:a16="http://schemas.microsoft.com/office/drawing/2014/main" id="{00000000-0008-0000-0000-00002E000000}"/>
            </a:ext>
          </a:extLst>
        </xdr:cNvPr>
        <xdr:cNvSpPr>
          <a:spLocks noChangeAspect="1" noChangeArrowheads="1"/>
        </xdr:cNvSpPr>
      </xdr:nvSpPr>
      <xdr:spPr bwMode="auto">
        <a:xfrm>
          <a:off x="12296775" y="4057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7" name="AutoShape 22">
          <a:extLst>
            <a:ext uri="{FF2B5EF4-FFF2-40B4-BE49-F238E27FC236}">
              <a16:creationId xmlns:a16="http://schemas.microsoft.com/office/drawing/2014/main" id="{00000000-0008-0000-0000-00002F000000}"/>
            </a:ext>
          </a:extLst>
        </xdr:cNvPr>
        <xdr:cNvSpPr>
          <a:spLocks noChangeAspect="1" noChangeArrowheads="1"/>
        </xdr:cNvSpPr>
      </xdr:nvSpPr>
      <xdr:spPr bwMode="auto">
        <a:xfrm>
          <a:off x="12296775" y="42862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8" name="AutoShape 24">
          <a:extLst>
            <a:ext uri="{FF2B5EF4-FFF2-40B4-BE49-F238E27FC236}">
              <a16:creationId xmlns:a16="http://schemas.microsoft.com/office/drawing/2014/main" id="{00000000-0008-0000-0000-000030000000}"/>
            </a:ext>
          </a:extLst>
        </xdr:cNvPr>
        <xdr:cNvSpPr>
          <a:spLocks noChangeAspect="1" noChangeArrowheads="1"/>
        </xdr:cNvSpPr>
      </xdr:nvSpPr>
      <xdr:spPr bwMode="auto">
        <a:xfrm>
          <a:off x="12296775" y="42862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9" name="AutoShape 26">
          <a:extLst>
            <a:ext uri="{FF2B5EF4-FFF2-40B4-BE49-F238E27FC236}">
              <a16:creationId xmlns:a16="http://schemas.microsoft.com/office/drawing/2014/main" id="{00000000-0008-0000-0000-000031000000}"/>
            </a:ext>
          </a:extLst>
        </xdr:cNvPr>
        <xdr:cNvSpPr>
          <a:spLocks noChangeAspect="1" noChangeArrowheads="1"/>
        </xdr:cNvSpPr>
      </xdr:nvSpPr>
      <xdr:spPr bwMode="auto">
        <a:xfrm>
          <a:off x="12296775" y="42862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50" name="AutoShape 22">
          <a:extLst>
            <a:ext uri="{FF2B5EF4-FFF2-40B4-BE49-F238E27FC236}">
              <a16:creationId xmlns:a16="http://schemas.microsoft.com/office/drawing/2014/main" id="{00000000-0008-0000-0000-000032000000}"/>
            </a:ext>
          </a:extLst>
        </xdr:cNvPr>
        <xdr:cNvSpPr>
          <a:spLocks noChangeAspect="1" noChangeArrowheads="1"/>
        </xdr:cNvSpPr>
      </xdr:nvSpPr>
      <xdr:spPr bwMode="auto">
        <a:xfrm>
          <a:off x="12296775" y="49720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51" name="AutoShape 24">
          <a:extLst>
            <a:ext uri="{FF2B5EF4-FFF2-40B4-BE49-F238E27FC236}">
              <a16:creationId xmlns:a16="http://schemas.microsoft.com/office/drawing/2014/main" id="{00000000-0008-0000-0000-000033000000}"/>
            </a:ext>
          </a:extLst>
        </xdr:cNvPr>
        <xdr:cNvSpPr>
          <a:spLocks noChangeAspect="1" noChangeArrowheads="1"/>
        </xdr:cNvSpPr>
      </xdr:nvSpPr>
      <xdr:spPr bwMode="auto">
        <a:xfrm>
          <a:off x="12296775" y="49720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52" name="AutoShape 26">
          <a:extLst>
            <a:ext uri="{FF2B5EF4-FFF2-40B4-BE49-F238E27FC236}">
              <a16:creationId xmlns:a16="http://schemas.microsoft.com/office/drawing/2014/main" id="{00000000-0008-0000-0000-000034000000}"/>
            </a:ext>
          </a:extLst>
        </xdr:cNvPr>
        <xdr:cNvSpPr>
          <a:spLocks noChangeAspect="1" noChangeArrowheads="1"/>
        </xdr:cNvSpPr>
      </xdr:nvSpPr>
      <xdr:spPr bwMode="auto">
        <a:xfrm>
          <a:off x="12296775" y="49720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53" name="AutoShape 22">
          <a:extLst>
            <a:ext uri="{FF2B5EF4-FFF2-40B4-BE49-F238E27FC236}">
              <a16:creationId xmlns:a16="http://schemas.microsoft.com/office/drawing/2014/main" id="{00000000-0008-0000-0000-000035000000}"/>
            </a:ext>
          </a:extLst>
        </xdr:cNvPr>
        <xdr:cNvSpPr>
          <a:spLocks noChangeAspect="1" noChangeArrowheads="1"/>
        </xdr:cNvSpPr>
      </xdr:nvSpPr>
      <xdr:spPr bwMode="auto">
        <a:xfrm>
          <a:off x="12296775" y="5200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54" name="AutoShape 24">
          <a:extLst>
            <a:ext uri="{FF2B5EF4-FFF2-40B4-BE49-F238E27FC236}">
              <a16:creationId xmlns:a16="http://schemas.microsoft.com/office/drawing/2014/main" id="{00000000-0008-0000-0000-000036000000}"/>
            </a:ext>
          </a:extLst>
        </xdr:cNvPr>
        <xdr:cNvSpPr>
          <a:spLocks noChangeAspect="1" noChangeArrowheads="1"/>
        </xdr:cNvSpPr>
      </xdr:nvSpPr>
      <xdr:spPr bwMode="auto">
        <a:xfrm>
          <a:off x="12296775" y="5200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55" name="AutoShape 26">
          <a:extLst>
            <a:ext uri="{FF2B5EF4-FFF2-40B4-BE49-F238E27FC236}">
              <a16:creationId xmlns:a16="http://schemas.microsoft.com/office/drawing/2014/main" id="{00000000-0008-0000-0000-000037000000}"/>
            </a:ext>
          </a:extLst>
        </xdr:cNvPr>
        <xdr:cNvSpPr>
          <a:spLocks noChangeAspect="1" noChangeArrowheads="1"/>
        </xdr:cNvSpPr>
      </xdr:nvSpPr>
      <xdr:spPr bwMode="auto">
        <a:xfrm>
          <a:off x="12296775" y="52006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56" name="AutoShape 22">
          <a:extLst>
            <a:ext uri="{FF2B5EF4-FFF2-40B4-BE49-F238E27FC236}">
              <a16:creationId xmlns:a16="http://schemas.microsoft.com/office/drawing/2014/main" id="{00000000-0008-0000-0000-000038000000}"/>
            </a:ext>
          </a:extLst>
        </xdr:cNvPr>
        <xdr:cNvSpPr>
          <a:spLocks noChangeAspect="1" noChangeArrowheads="1"/>
        </xdr:cNvSpPr>
      </xdr:nvSpPr>
      <xdr:spPr bwMode="auto">
        <a:xfrm>
          <a:off x="12296775" y="56007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57" name="AutoShape 24">
          <a:extLst>
            <a:ext uri="{FF2B5EF4-FFF2-40B4-BE49-F238E27FC236}">
              <a16:creationId xmlns:a16="http://schemas.microsoft.com/office/drawing/2014/main" id="{00000000-0008-0000-0000-000039000000}"/>
            </a:ext>
          </a:extLst>
        </xdr:cNvPr>
        <xdr:cNvSpPr>
          <a:spLocks noChangeAspect="1" noChangeArrowheads="1"/>
        </xdr:cNvSpPr>
      </xdr:nvSpPr>
      <xdr:spPr bwMode="auto">
        <a:xfrm>
          <a:off x="12296775" y="56007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58" name="AutoShape 26">
          <a:extLst>
            <a:ext uri="{FF2B5EF4-FFF2-40B4-BE49-F238E27FC236}">
              <a16:creationId xmlns:a16="http://schemas.microsoft.com/office/drawing/2014/main" id="{00000000-0008-0000-0000-00003A000000}"/>
            </a:ext>
          </a:extLst>
        </xdr:cNvPr>
        <xdr:cNvSpPr>
          <a:spLocks noChangeAspect="1" noChangeArrowheads="1"/>
        </xdr:cNvSpPr>
      </xdr:nvSpPr>
      <xdr:spPr bwMode="auto">
        <a:xfrm>
          <a:off x="12296775" y="56007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59" name="AutoShape 22">
          <a:extLst>
            <a:ext uri="{FF2B5EF4-FFF2-40B4-BE49-F238E27FC236}">
              <a16:creationId xmlns:a16="http://schemas.microsoft.com/office/drawing/2014/main" id="{00000000-0008-0000-0000-00003B000000}"/>
            </a:ext>
          </a:extLst>
        </xdr:cNvPr>
        <xdr:cNvSpPr>
          <a:spLocks noChangeAspect="1" noChangeArrowheads="1"/>
        </xdr:cNvSpPr>
      </xdr:nvSpPr>
      <xdr:spPr bwMode="auto">
        <a:xfrm>
          <a:off x="12296775" y="86963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60" name="AutoShape 22">
          <a:extLst>
            <a:ext uri="{FF2B5EF4-FFF2-40B4-BE49-F238E27FC236}">
              <a16:creationId xmlns:a16="http://schemas.microsoft.com/office/drawing/2014/main" id="{00000000-0008-0000-0000-00003C000000}"/>
            </a:ext>
          </a:extLst>
        </xdr:cNvPr>
        <xdr:cNvSpPr>
          <a:spLocks noChangeAspect="1" noChangeArrowheads="1"/>
        </xdr:cNvSpPr>
      </xdr:nvSpPr>
      <xdr:spPr bwMode="auto">
        <a:xfrm>
          <a:off x="12296775" y="86963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61" name="AutoShape 24">
          <a:extLst>
            <a:ext uri="{FF2B5EF4-FFF2-40B4-BE49-F238E27FC236}">
              <a16:creationId xmlns:a16="http://schemas.microsoft.com/office/drawing/2014/main" id="{00000000-0008-0000-0000-00003D000000}"/>
            </a:ext>
          </a:extLst>
        </xdr:cNvPr>
        <xdr:cNvSpPr>
          <a:spLocks noChangeAspect="1" noChangeArrowheads="1"/>
        </xdr:cNvSpPr>
      </xdr:nvSpPr>
      <xdr:spPr bwMode="auto">
        <a:xfrm>
          <a:off x="12296775" y="86963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62" name="AutoShape 26">
          <a:extLst>
            <a:ext uri="{FF2B5EF4-FFF2-40B4-BE49-F238E27FC236}">
              <a16:creationId xmlns:a16="http://schemas.microsoft.com/office/drawing/2014/main" id="{00000000-0008-0000-0000-00003E000000}"/>
            </a:ext>
          </a:extLst>
        </xdr:cNvPr>
        <xdr:cNvSpPr>
          <a:spLocks noChangeAspect="1" noChangeArrowheads="1"/>
        </xdr:cNvSpPr>
      </xdr:nvSpPr>
      <xdr:spPr bwMode="auto">
        <a:xfrm>
          <a:off x="12296775" y="86963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63" name="AutoShape 22">
          <a:extLst>
            <a:ext uri="{FF2B5EF4-FFF2-40B4-BE49-F238E27FC236}">
              <a16:creationId xmlns:a16="http://schemas.microsoft.com/office/drawing/2014/main" id="{00000000-0008-0000-0000-00003F000000}"/>
            </a:ext>
          </a:extLst>
        </xdr:cNvPr>
        <xdr:cNvSpPr>
          <a:spLocks noChangeAspect="1" noChangeArrowheads="1"/>
        </xdr:cNvSpPr>
      </xdr:nvSpPr>
      <xdr:spPr bwMode="auto">
        <a:xfrm>
          <a:off x="12296775" y="86963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64" name="AutoShape 24">
          <a:extLst>
            <a:ext uri="{FF2B5EF4-FFF2-40B4-BE49-F238E27FC236}">
              <a16:creationId xmlns:a16="http://schemas.microsoft.com/office/drawing/2014/main" id="{00000000-0008-0000-0000-000040000000}"/>
            </a:ext>
          </a:extLst>
        </xdr:cNvPr>
        <xdr:cNvSpPr>
          <a:spLocks noChangeAspect="1" noChangeArrowheads="1"/>
        </xdr:cNvSpPr>
      </xdr:nvSpPr>
      <xdr:spPr bwMode="auto">
        <a:xfrm>
          <a:off x="12296775" y="86963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65" name="AutoShape 26">
          <a:extLst>
            <a:ext uri="{FF2B5EF4-FFF2-40B4-BE49-F238E27FC236}">
              <a16:creationId xmlns:a16="http://schemas.microsoft.com/office/drawing/2014/main" id="{00000000-0008-0000-0000-000041000000}"/>
            </a:ext>
          </a:extLst>
        </xdr:cNvPr>
        <xdr:cNvSpPr>
          <a:spLocks noChangeAspect="1" noChangeArrowheads="1"/>
        </xdr:cNvSpPr>
      </xdr:nvSpPr>
      <xdr:spPr bwMode="auto">
        <a:xfrm>
          <a:off x="12296775" y="86963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66" name="AutoShape 22">
          <a:extLst>
            <a:ext uri="{FF2B5EF4-FFF2-40B4-BE49-F238E27FC236}">
              <a16:creationId xmlns:a16="http://schemas.microsoft.com/office/drawing/2014/main" id="{00000000-0008-0000-0000-000042000000}"/>
            </a:ext>
          </a:extLst>
        </xdr:cNvPr>
        <xdr:cNvSpPr>
          <a:spLocks noChangeAspect="1" noChangeArrowheads="1"/>
        </xdr:cNvSpPr>
      </xdr:nvSpPr>
      <xdr:spPr bwMode="auto">
        <a:xfrm>
          <a:off x="12296775" y="114395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67" name="AutoShape 22">
          <a:extLst>
            <a:ext uri="{FF2B5EF4-FFF2-40B4-BE49-F238E27FC236}">
              <a16:creationId xmlns:a16="http://schemas.microsoft.com/office/drawing/2014/main" id="{00000000-0008-0000-0000-000043000000}"/>
            </a:ext>
          </a:extLst>
        </xdr:cNvPr>
        <xdr:cNvSpPr>
          <a:spLocks noChangeAspect="1" noChangeArrowheads="1"/>
        </xdr:cNvSpPr>
      </xdr:nvSpPr>
      <xdr:spPr bwMode="auto">
        <a:xfrm>
          <a:off x="12296775" y="114395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68" name="AutoShape 24">
          <a:extLst>
            <a:ext uri="{FF2B5EF4-FFF2-40B4-BE49-F238E27FC236}">
              <a16:creationId xmlns:a16="http://schemas.microsoft.com/office/drawing/2014/main" id="{00000000-0008-0000-0000-000044000000}"/>
            </a:ext>
          </a:extLst>
        </xdr:cNvPr>
        <xdr:cNvSpPr>
          <a:spLocks noChangeAspect="1" noChangeArrowheads="1"/>
        </xdr:cNvSpPr>
      </xdr:nvSpPr>
      <xdr:spPr bwMode="auto">
        <a:xfrm>
          <a:off x="12296775" y="114395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69" name="AutoShape 26">
          <a:extLst>
            <a:ext uri="{FF2B5EF4-FFF2-40B4-BE49-F238E27FC236}">
              <a16:creationId xmlns:a16="http://schemas.microsoft.com/office/drawing/2014/main" id="{00000000-0008-0000-0000-000045000000}"/>
            </a:ext>
          </a:extLst>
        </xdr:cNvPr>
        <xdr:cNvSpPr>
          <a:spLocks noChangeAspect="1" noChangeArrowheads="1"/>
        </xdr:cNvSpPr>
      </xdr:nvSpPr>
      <xdr:spPr bwMode="auto">
        <a:xfrm>
          <a:off x="12296775" y="114395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70" name="AutoShape 22">
          <a:extLst>
            <a:ext uri="{FF2B5EF4-FFF2-40B4-BE49-F238E27FC236}">
              <a16:creationId xmlns:a16="http://schemas.microsoft.com/office/drawing/2014/main" id="{00000000-0008-0000-0000-000046000000}"/>
            </a:ext>
          </a:extLst>
        </xdr:cNvPr>
        <xdr:cNvSpPr>
          <a:spLocks noChangeAspect="1" noChangeArrowheads="1"/>
        </xdr:cNvSpPr>
      </xdr:nvSpPr>
      <xdr:spPr bwMode="auto">
        <a:xfrm>
          <a:off x="12296775" y="114395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71" name="AutoShape 24">
          <a:extLst>
            <a:ext uri="{FF2B5EF4-FFF2-40B4-BE49-F238E27FC236}">
              <a16:creationId xmlns:a16="http://schemas.microsoft.com/office/drawing/2014/main" id="{00000000-0008-0000-0000-000047000000}"/>
            </a:ext>
          </a:extLst>
        </xdr:cNvPr>
        <xdr:cNvSpPr>
          <a:spLocks noChangeAspect="1" noChangeArrowheads="1"/>
        </xdr:cNvSpPr>
      </xdr:nvSpPr>
      <xdr:spPr bwMode="auto">
        <a:xfrm>
          <a:off x="12296775" y="114395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72" name="AutoShape 26">
          <a:extLst>
            <a:ext uri="{FF2B5EF4-FFF2-40B4-BE49-F238E27FC236}">
              <a16:creationId xmlns:a16="http://schemas.microsoft.com/office/drawing/2014/main" id="{00000000-0008-0000-0000-000048000000}"/>
            </a:ext>
          </a:extLst>
        </xdr:cNvPr>
        <xdr:cNvSpPr>
          <a:spLocks noChangeAspect="1" noChangeArrowheads="1"/>
        </xdr:cNvSpPr>
      </xdr:nvSpPr>
      <xdr:spPr bwMode="auto">
        <a:xfrm>
          <a:off x="12296775" y="114395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8</xdr:col>
      <xdr:colOff>0</xdr:colOff>
      <xdr:row>231</xdr:row>
      <xdr:rowOff>0</xdr:rowOff>
    </xdr:from>
    <xdr:to>
      <xdr:col>8</xdr:col>
      <xdr:colOff>152400</xdr:colOff>
      <xdr:row>231</xdr:row>
      <xdr:rowOff>152400</xdr:rowOff>
    </xdr:to>
    <xdr:sp macro="" textlink="">
      <xdr:nvSpPr>
        <xdr:cNvPr id="73" name="AutoShape 22">
          <a:extLst>
            <a:ext uri="{FF2B5EF4-FFF2-40B4-BE49-F238E27FC236}">
              <a16:creationId xmlns:a16="http://schemas.microsoft.com/office/drawing/2014/main" id="{00000000-0008-0000-0000-000049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74" name="AutoShape 24">
          <a:extLst>
            <a:ext uri="{FF2B5EF4-FFF2-40B4-BE49-F238E27FC236}">
              <a16:creationId xmlns:a16="http://schemas.microsoft.com/office/drawing/2014/main" id="{00000000-0008-0000-0000-00004A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75" name="AutoShape 26">
          <a:extLst>
            <a:ext uri="{FF2B5EF4-FFF2-40B4-BE49-F238E27FC236}">
              <a16:creationId xmlns:a16="http://schemas.microsoft.com/office/drawing/2014/main" id="{00000000-0008-0000-0000-00004B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76" name="AutoShape 28">
          <a:extLst>
            <a:ext uri="{FF2B5EF4-FFF2-40B4-BE49-F238E27FC236}">
              <a16:creationId xmlns:a16="http://schemas.microsoft.com/office/drawing/2014/main" id="{00000000-0008-0000-0000-00004C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77" name="AutoShape 30">
          <a:extLst>
            <a:ext uri="{FF2B5EF4-FFF2-40B4-BE49-F238E27FC236}">
              <a16:creationId xmlns:a16="http://schemas.microsoft.com/office/drawing/2014/main" id="{00000000-0008-0000-0000-00004D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78" name="AutoShape 32">
          <a:extLst>
            <a:ext uri="{FF2B5EF4-FFF2-40B4-BE49-F238E27FC236}">
              <a16:creationId xmlns:a16="http://schemas.microsoft.com/office/drawing/2014/main" id="{00000000-0008-0000-0000-00004E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79" name="AutoShape 44">
          <a:extLst>
            <a:ext uri="{FF2B5EF4-FFF2-40B4-BE49-F238E27FC236}">
              <a16:creationId xmlns:a16="http://schemas.microsoft.com/office/drawing/2014/main" id="{00000000-0008-0000-0000-00004F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231</xdr:row>
      <xdr:rowOff>0</xdr:rowOff>
    </xdr:from>
    <xdr:to>
      <xdr:col>7</xdr:col>
      <xdr:colOff>152400</xdr:colOff>
      <xdr:row>231</xdr:row>
      <xdr:rowOff>152400</xdr:rowOff>
    </xdr:to>
    <xdr:sp macro="" textlink="">
      <xdr:nvSpPr>
        <xdr:cNvPr id="80" name="AutoShape 46">
          <a:extLst>
            <a:ext uri="{FF2B5EF4-FFF2-40B4-BE49-F238E27FC236}">
              <a16:creationId xmlns:a16="http://schemas.microsoft.com/office/drawing/2014/main" id="{00000000-0008-0000-0000-000050000000}"/>
            </a:ext>
          </a:extLst>
        </xdr:cNvPr>
        <xdr:cNvSpPr>
          <a:spLocks noChangeAspect="1" noChangeArrowheads="1"/>
        </xdr:cNvSpPr>
      </xdr:nvSpPr>
      <xdr:spPr bwMode="auto">
        <a:xfrm>
          <a:off x="11001375"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231</xdr:row>
      <xdr:rowOff>0</xdr:rowOff>
    </xdr:from>
    <xdr:to>
      <xdr:col>7</xdr:col>
      <xdr:colOff>152400</xdr:colOff>
      <xdr:row>231</xdr:row>
      <xdr:rowOff>152400</xdr:rowOff>
    </xdr:to>
    <xdr:sp macro="" textlink="">
      <xdr:nvSpPr>
        <xdr:cNvPr id="81" name="AutoShape 55">
          <a:extLst>
            <a:ext uri="{FF2B5EF4-FFF2-40B4-BE49-F238E27FC236}">
              <a16:creationId xmlns:a16="http://schemas.microsoft.com/office/drawing/2014/main" id="{00000000-0008-0000-0000-000051000000}"/>
            </a:ext>
          </a:extLst>
        </xdr:cNvPr>
        <xdr:cNvSpPr>
          <a:spLocks noChangeAspect="1" noChangeArrowheads="1"/>
        </xdr:cNvSpPr>
      </xdr:nvSpPr>
      <xdr:spPr bwMode="auto">
        <a:xfrm>
          <a:off x="11001375"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82" name="AutoShape 22">
          <a:extLst>
            <a:ext uri="{FF2B5EF4-FFF2-40B4-BE49-F238E27FC236}">
              <a16:creationId xmlns:a16="http://schemas.microsoft.com/office/drawing/2014/main" id="{00000000-0008-0000-0000-000052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83" name="AutoShape 22">
          <a:extLst>
            <a:ext uri="{FF2B5EF4-FFF2-40B4-BE49-F238E27FC236}">
              <a16:creationId xmlns:a16="http://schemas.microsoft.com/office/drawing/2014/main" id="{00000000-0008-0000-0000-000053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84" name="AutoShape 24">
          <a:extLst>
            <a:ext uri="{FF2B5EF4-FFF2-40B4-BE49-F238E27FC236}">
              <a16:creationId xmlns:a16="http://schemas.microsoft.com/office/drawing/2014/main" id="{00000000-0008-0000-0000-000054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85" name="AutoShape 26">
          <a:extLst>
            <a:ext uri="{FF2B5EF4-FFF2-40B4-BE49-F238E27FC236}">
              <a16:creationId xmlns:a16="http://schemas.microsoft.com/office/drawing/2014/main" id="{00000000-0008-0000-0000-000055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86" name="AutoShape 22">
          <a:extLst>
            <a:ext uri="{FF2B5EF4-FFF2-40B4-BE49-F238E27FC236}">
              <a16:creationId xmlns:a16="http://schemas.microsoft.com/office/drawing/2014/main" id="{00000000-0008-0000-0000-000056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87" name="AutoShape 24">
          <a:extLst>
            <a:ext uri="{FF2B5EF4-FFF2-40B4-BE49-F238E27FC236}">
              <a16:creationId xmlns:a16="http://schemas.microsoft.com/office/drawing/2014/main" id="{00000000-0008-0000-0000-000057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88" name="AutoShape 26">
          <a:extLst>
            <a:ext uri="{FF2B5EF4-FFF2-40B4-BE49-F238E27FC236}">
              <a16:creationId xmlns:a16="http://schemas.microsoft.com/office/drawing/2014/main" id="{00000000-0008-0000-0000-000058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89" name="AutoShape 22">
          <a:extLst>
            <a:ext uri="{FF2B5EF4-FFF2-40B4-BE49-F238E27FC236}">
              <a16:creationId xmlns:a16="http://schemas.microsoft.com/office/drawing/2014/main" id="{00000000-0008-0000-0000-000059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90" name="AutoShape 24">
          <a:extLst>
            <a:ext uri="{FF2B5EF4-FFF2-40B4-BE49-F238E27FC236}">
              <a16:creationId xmlns:a16="http://schemas.microsoft.com/office/drawing/2014/main" id="{00000000-0008-0000-0000-00005A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91" name="AutoShape 26">
          <a:extLst>
            <a:ext uri="{FF2B5EF4-FFF2-40B4-BE49-F238E27FC236}">
              <a16:creationId xmlns:a16="http://schemas.microsoft.com/office/drawing/2014/main" id="{00000000-0008-0000-0000-00005B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92" name="AutoShape 22">
          <a:extLst>
            <a:ext uri="{FF2B5EF4-FFF2-40B4-BE49-F238E27FC236}">
              <a16:creationId xmlns:a16="http://schemas.microsoft.com/office/drawing/2014/main" id="{00000000-0008-0000-0000-00005C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93" name="AutoShape 24">
          <a:extLst>
            <a:ext uri="{FF2B5EF4-FFF2-40B4-BE49-F238E27FC236}">
              <a16:creationId xmlns:a16="http://schemas.microsoft.com/office/drawing/2014/main" id="{00000000-0008-0000-0000-00005D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94" name="AutoShape 26">
          <a:extLst>
            <a:ext uri="{FF2B5EF4-FFF2-40B4-BE49-F238E27FC236}">
              <a16:creationId xmlns:a16="http://schemas.microsoft.com/office/drawing/2014/main" id="{00000000-0008-0000-0000-00005E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95" name="AutoShape 22">
          <a:extLst>
            <a:ext uri="{FF2B5EF4-FFF2-40B4-BE49-F238E27FC236}">
              <a16:creationId xmlns:a16="http://schemas.microsoft.com/office/drawing/2014/main" id="{00000000-0008-0000-0000-00005F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96" name="AutoShape 24">
          <a:extLst>
            <a:ext uri="{FF2B5EF4-FFF2-40B4-BE49-F238E27FC236}">
              <a16:creationId xmlns:a16="http://schemas.microsoft.com/office/drawing/2014/main" id="{00000000-0008-0000-0000-000060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97" name="AutoShape 26">
          <a:extLst>
            <a:ext uri="{FF2B5EF4-FFF2-40B4-BE49-F238E27FC236}">
              <a16:creationId xmlns:a16="http://schemas.microsoft.com/office/drawing/2014/main" id="{00000000-0008-0000-0000-000061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98" name="AutoShape 22">
          <a:extLst>
            <a:ext uri="{FF2B5EF4-FFF2-40B4-BE49-F238E27FC236}">
              <a16:creationId xmlns:a16="http://schemas.microsoft.com/office/drawing/2014/main" id="{00000000-0008-0000-0000-000062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99" name="AutoShape 22">
          <a:extLst>
            <a:ext uri="{FF2B5EF4-FFF2-40B4-BE49-F238E27FC236}">
              <a16:creationId xmlns:a16="http://schemas.microsoft.com/office/drawing/2014/main" id="{00000000-0008-0000-0000-000063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00" name="AutoShape 24">
          <a:extLst>
            <a:ext uri="{FF2B5EF4-FFF2-40B4-BE49-F238E27FC236}">
              <a16:creationId xmlns:a16="http://schemas.microsoft.com/office/drawing/2014/main" id="{00000000-0008-0000-0000-000064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01" name="AutoShape 26">
          <a:extLst>
            <a:ext uri="{FF2B5EF4-FFF2-40B4-BE49-F238E27FC236}">
              <a16:creationId xmlns:a16="http://schemas.microsoft.com/office/drawing/2014/main" id="{00000000-0008-0000-0000-000065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02" name="AutoShape 22">
          <a:extLst>
            <a:ext uri="{FF2B5EF4-FFF2-40B4-BE49-F238E27FC236}">
              <a16:creationId xmlns:a16="http://schemas.microsoft.com/office/drawing/2014/main" id="{00000000-0008-0000-0000-000066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03" name="AutoShape 22">
          <a:extLst>
            <a:ext uri="{FF2B5EF4-FFF2-40B4-BE49-F238E27FC236}">
              <a16:creationId xmlns:a16="http://schemas.microsoft.com/office/drawing/2014/main" id="{00000000-0008-0000-0000-000067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04" name="AutoShape 24">
          <a:extLst>
            <a:ext uri="{FF2B5EF4-FFF2-40B4-BE49-F238E27FC236}">
              <a16:creationId xmlns:a16="http://schemas.microsoft.com/office/drawing/2014/main" id="{00000000-0008-0000-0000-000068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05" name="AutoShape 26">
          <a:extLst>
            <a:ext uri="{FF2B5EF4-FFF2-40B4-BE49-F238E27FC236}">
              <a16:creationId xmlns:a16="http://schemas.microsoft.com/office/drawing/2014/main" id="{00000000-0008-0000-0000-000069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06" name="AutoShape 22">
          <a:extLst>
            <a:ext uri="{FF2B5EF4-FFF2-40B4-BE49-F238E27FC236}">
              <a16:creationId xmlns:a16="http://schemas.microsoft.com/office/drawing/2014/main" id="{00000000-0008-0000-0000-00006A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07" name="AutoShape 24">
          <a:extLst>
            <a:ext uri="{FF2B5EF4-FFF2-40B4-BE49-F238E27FC236}">
              <a16:creationId xmlns:a16="http://schemas.microsoft.com/office/drawing/2014/main" id="{00000000-0008-0000-0000-00006B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08" name="AutoShape 26">
          <a:extLst>
            <a:ext uri="{FF2B5EF4-FFF2-40B4-BE49-F238E27FC236}">
              <a16:creationId xmlns:a16="http://schemas.microsoft.com/office/drawing/2014/main" id="{00000000-0008-0000-0000-00006C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09" name="AutoShape 22">
          <a:extLst>
            <a:ext uri="{FF2B5EF4-FFF2-40B4-BE49-F238E27FC236}">
              <a16:creationId xmlns:a16="http://schemas.microsoft.com/office/drawing/2014/main" id="{00000000-0008-0000-0000-00006D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10" name="AutoShape 24">
          <a:extLst>
            <a:ext uri="{FF2B5EF4-FFF2-40B4-BE49-F238E27FC236}">
              <a16:creationId xmlns:a16="http://schemas.microsoft.com/office/drawing/2014/main" id="{00000000-0008-0000-0000-00006E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11" name="AutoShape 26">
          <a:extLst>
            <a:ext uri="{FF2B5EF4-FFF2-40B4-BE49-F238E27FC236}">
              <a16:creationId xmlns:a16="http://schemas.microsoft.com/office/drawing/2014/main" id="{00000000-0008-0000-0000-00006F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12" name="AutoShape 22">
          <a:extLst>
            <a:ext uri="{FF2B5EF4-FFF2-40B4-BE49-F238E27FC236}">
              <a16:creationId xmlns:a16="http://schemas.microsoft.com/office/drawing/2014/main" id="{00000000-0008-0000-0000-000070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13" name="AutoShape 24">
          <a:extLst>
            <a:ext uri="{FF2B5EF4-FFF2-40B4-BE49-F238E27FC236}">
              <a16:creationId xmlns:a16="http://schemas.microsoft.com/office/drawing/2014/main" id="{00000000-0008-0000-0000-000071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14" name="AutoShape 26">
          <a:extLst>
            <a:ext uri="{FF2B5EF4-FFF2-40B4-BE49-F238E27FC236}">
              <a16:creationId xmlns:a16="http://schemas.microsoft.com/office/drawing/2014/main" id="{00000000-0008-0000-0000-000072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15" name="AutoShape 22">
          <a:extLst>
            <a:ext uri="{FF2B5EF4-FFF2-40B4-BE49-F238E27FC236}">
              <a16:creationId xmlns:a16="http://schemas.microsoft.com/office/drawing/2014/main" id="{00000000-0008-0000-0000-000073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16" name="AutoShape 24">
          <a:extLst>
            <a:ext uri="{FF2B5EF4-FFF2-40B4-BE49-F238E27FC236}">
              <a16:creationId xmlns:a16="http://schemas.microsoft.com/office/drawing/2014/main" id="{00000000-0008-0000-0000-000074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17" name="AutoShape 26">
          <a:extLst>
            <a:ext uri="{FF2B5EF4-FFF2-40B4-BE49-F238E27FC236}">
              <a16:creationId xmlns:a16="http://schemas.microsoft.com/office/drawing/2014/main" id="{00000000-0008-0000-0000-000075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18" name="AutoShape 22">
          <a:extLst>
            <a:ext uri="{FF2B5EF4-FFF2-40B4-BE49-F238E27FC236}">
              <a16:creationId xmlns:a16="http://schemas.microsoft.com/office/drawing/2014/main" id="{00000000-0008-0000-0000-000076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19" name="AutoShape 24">
          <a:extLst>
            <a:ext uri="{FF2B5EF4-FFF2-40B4-BE49-F238E27FC236}">
              <a16:creationId xmlns:a16="http://schemas.microsoft.com/office/drawing/2014/main" id="{00000000-0008-0000-0000-000077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20" name="AutoShape 26">
          <a:extLst>
            <a:ext uri="{FF2B5EF4-FFF2-40B4-BE49-F238E27FC236}">
              <a16:creationId xmlns:a16="http://schemas.microsoft.com/office/drawing/2014/main" id="{00000000-0008-0000-0000-000078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21" name="AutoShape 22">
          <a:extLst>
            <a:ext uri="{FF2B5EF4-FFF2-40B4-BE49-F238E27FC236}">
              <a16:creationId xmlns:a16="http://schemas.microsoft.com/office/drawing/2014/main" id="{00000000-0008-0000-0000-000079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22" name="AutoShape 24">
          <a:extLst>
            <a:ext uri="{FF2B5EF4-FFF2-40B4-BE49-F238E27FC236}">
              <a16:creationId xmlns:a16="http://schemas.microsoft.com/office/drawing/2014/main" id="{00000000-0008-0000-0000-00007A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23" name="AutoShape 26">
          <a:extLst>
            <a:ext uri="{FF2B5EF4-FFF2-40B4-BE49-F238E27FC236}">
              <a16:creationId xmlns:a16="http://schemas.microsoft.com/office/drawing/2014/main" id="{00000000-0008-0000-0000-00007B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24" name="AutoShape 22">
          <a:extLst>
            <a:ext uri="{FF2B5EF4-FFF2-40B4-BE49-F238E27FC236}">
              <a16:creationId xmlns:a16="http://schemas.microsoft.com/office/drawing/2014/main" id="{00000000-0008-0000-0000-00007C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25" name="AutoShape 24">
          <a:extLst>
            <a:ext uri="{FF2B5EF4-FFF2-40B4-BE49-F238E27FC236}">
              <a16:creationId xmlns:a16="http://schemas.microsoft.com/office/drawing/2014/main" id="{00000000-0008-0000-0000-00007D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26" name="AutoShape 26">
          <a:extLst>
            <a:ext uri="{FF2B5EF4-FFF2-40B4-BE49-F238E27FC236}">
              <a16:creationId xmlns:a16="http://schemas.microsoft.com/office/drawing/2014/main" id="{00000000-0008-0000-0000-00007E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27" name="AutoShape 22">
          <a:extLst>
            <a:ext uri="{FF2B5EF4-FFF2-40B4-BE49-F238E27FC236}">
              <a16:creationId xmlns:a16="http://schemas.microsoft.com/office/drawing/2014/main" id="{00000000-0008-0000-0000-00007F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28" name="AutoShape 24">
          <a:extLst>
            <a:ext uri="{FF2B5EF4-FFF2-40B4-BE49-F238E27FC236}">
              <a16:creationId xmlns:a16="http://schemas.microsoft.com/office/drawing/2014/main" id="{00000000-0008-0000-0000-000080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29" name="AutoShape 26">
          <a:extLst>
            <a:ext uri="{FF2B5EF4-FFF2-40B4-BE49-F238E27FC236}">
              <a16:creationId xmlns:a16="http://schemas.microsoft.com/office/drawing/2014/main" id="{00000000-0008-0000-0000-000081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30" name="AutoShape 22">
          <a:extLst>
            <a:ext uri="{FF2B5EF4-FFF2-40B4-BE49-F238E27FC236}">
              <a16:creationId xmlns:a16="http://schemas.microsoft.com/office/drawing/2014/main" id="{00000000-0008-0000-0000-000082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31" name="AutoShape 22">
          <a:extLst>
            <a:ext uri="{FF2B5EF4-FFF2-40B4-BE49-F238E27FC236}">
              <a16:creationId xmlns:a16="http://schemas.microsoft.com/office/drawing/2014/main" id="{00000000-0008-0000-0000-000083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32" name="AutoShape 24">
          <a:extLst>
            <a:ext uri="{FF2B5EF4-FFF2-40B4-BE49-F238E27FC236}">
              <a16:creationId xmlns:a16="http://schemas.microsoft.com/office/drawing/2014/main" id="{00000000-0008-0000-0000-000084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33" name="AutoShape 26">
          <a:extLst>
            <a:ext uri="{FF2B5EF4-FFF2-40B4-BE49-F238E27FC236}">
              <a16:creationId xmlns:a16="http://schemas.microsoft.com/office/drawing/2014/main" id="{00000000-0008-0000-0000-000085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34" name="AutoShape 22">
          <a:extLst>
            <a:ext uri="{FF2B5EF4-FFF2-40B4-BE49-F238E27FC236}">
              <a16:creationId xmlns:a16="http://schemas.microsoft.com/office/drawing/2014/main" id="{00000000-0008-0000-0000-000086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35" name="AutoShape 24">
          <a:extLst>
            <a:ext uri="{FF2B5EF4-FFF2-40B4-BE49-F238E27FC236}">
              <a16:creationId xmlns:a16="http://schemas.microsoft.com/office/drawing/2014/main" id="{00000000-0008-0000-0000-000087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36" name="AutoShape 26">
          <a:extLst>
            <a:ext uri="{FF2B5EF4-FFF2-40B4-BE49-F238E27FC236}">
              <a16:creationId xmlns:a16="http://schemas.microsoft.com/office/drawing/2014/main" id="{00000000-0008-0000-0000-000088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37" name="AutoShape 22">
          <a:extLst>
            <a:ext uri="{FF2B5EF4-FFF2-40B4-BE49-F238E27FC236}">
              <a16:creationId xmlns:a16="http://schemas.microsoft.com/office/drawing/2014/main" id="{00000000-0008-0000-0000-000089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38" name="AutoShape 22">
          <a:extLst>
            <a:ext uri="{FF2B5EF4-FFF2-40B4-BE49-F238E27FC236}">
              <a16:creationId xmlns:a16="http://schemas.microsoft.com/office/drawing/2014/main" id="{00000000-0008-0000-0000-00008A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39" name="AutoShape 24">
          <a:extLst>
            <a:ext uri="{FF2B5EF4-FFF2-40B4-BE49-F238E27FC236}">
              <a16:creationId xmlns:a16="http://schemas.microsoft.com/office/drawing/2014/main" id="{00000000-0008-0000-0000-00008B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40" name="AutoShape 26">
          <a:extLst>
            <a:ext uri="{FF2B5EF4-FFF2-40B4-BE49-F238E27FC236}">
              <a16:creationId xmlns:a16="http://schemas.microsoft.com/office/drawing/2014/main" id="{00000000-0008-0000-0000-00008C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41" name="AutoShape 22">
          <a:extLst>
            <a:ext uri="{FF2B5EF4-FFF2-40B4-BE49-F238E27FC236}">
              <a16:creationId xmlns:a16="http://schemas.microsoft.com/office/drawing/2014/main" id="{00000000-0008-0000-0000-00008D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42" name="AutoShape 24">
          <a:extLst>
            <a:ext uri="{FF2B5EF4-FFF2-40B4-BE49-F238E27FC236}">
              <a16:creationId xmlns:a16="http://schemas.microsoft.com/office/drawing/2014/main" id="{00000000-0008-0000-0000-00008E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143" name="AutoShape 26">
          <a:extLst>
            <a:ext uri="{FF2B5EF4-FFF2-40B4-BE49-F238E27FC236}">
              <a16:creationId xmlns:a16="http://schemas.microsoft.com/office/drawing/2014/main" id="{00000000-0008-0000-0000-00008F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0</xdr:colOff>
      <xdr:row>231</xdr:row>
      <xdr:rowOff>0</xdr:rowOff>
    </xdr:from>
    <xdr:ext cx="152400" cy="152400"/>
    <xdr:sp macro="" textlink="">
      <xdr:nvSpPr>
        <xdr:cNvPr id="144" name="AutoShape 22">
          <a:extLst>
            <a:ext uri="{FF2B5EF4-FFF2-40B4-BE49-F238E27FC236}">
              <a16:creationId xmlns:a16="http://schemas.microsoft.com/office/drawing/2014/main" id="{00000000-0008-0000-0000-000090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45" name="AutoShape 24">
          <a:extLst>
            <a:ext uri="{FF2B5EF4-FFF2-40B4-BE49-F238E27FC236}">
              <a16:creationId xmlns:a16="http://schemas.microsoft.com/office/drawing/2014/main" id="{00000000-0008-0000-0000-000091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46" name="AutoShape 26">
          <a:extLst>
            <a:ext uri="{FF2B5EF4-FFF2-40B4-BE49-F238E27FC236}">
              <a16:creationId xmlns:a16="http://schemas.microsoft.com/office/drawing/2014/main" id="{00000000-0008-0000-0000-000092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47" name="AutoShape 28">
          <a:extLst>
            <a:ext uri="{FF2B5EF4-FFF2-40B4-BE49-F238E27FC236}">
              <a16:creationId xmlns:a16="http://schemas.microsoft.com/office/drawing/2014/main" id="{00000000-0008-0000-0000-000093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48" name="AutoShape 30">
          <a:extLst>
            <a:ext uri="{FF2B5EF4-FFF2-40B4-BE49-F238E27FC236}">
              <a16:creationId xmlns:a16="http://schemas.microsoft.com/office/drawing/2014/main" id="{00000000-0008-0000-0000-000094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49" name="AutoShape 32">
          <a:extLst>
            <a:ext uri="{FF2B5EF4-FFF2-40B4-BE49-F238E27FC236}">
              <a16:creationId xmlns:a16="http://schemas.microsoft.com/office/drawing/2014/main" id="{00000000-0008-0000-0000-000095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50" name="AutoShape 44">
          <a:extLst>
            <a:ext uri="{FF2B5EF4-FFF2-40B4-BE49-F238E27FC236}">
              <a16:creationId xmlns:a16="http://schemas.microsoft.com/office/drawing/2014/main" id="{00000000-0008-0000-0000-000096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51" name="AutoShape 22">
          <a:extLst>
            <a:ext uri="{FF2B5EF4-FFF2-40B4-BE49-F238E27FC236}">
              <a16:creationId xmlns:a16="http://schemas.microsoft.com/office/drawing/2014/main" id="{00000000-0008-0000-0000-000097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52" name="AutoShape 22">
          <a:extLst>
            <a:ext uri="{FF2B5EF4-FFF2-40B4-BE49-F238E27FC236}">
              <a16:creationId xmlns:a16="http://schemas.microsoft.com/office/drawing/2014/main" id="{00000000-0008-0000-0000-000098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53" name="AutoShape 24">
          <a:extLst>
            <a:ext uri="{FF2B5EF4-FFF2-40B4-BE49-F238E27FC236}">
              <a16:creationId xmlns:a16="http://schemas.microsoft.com/office/drawing/2014/main" id="{00000000-0008-0000-0000-000099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54" name="AutoShape 26">
          <a:extLst>
            <a:ext uri="{FF2B5EF4-FFF2-40B4-BE49-F238E27FC236}">
              <a16:creationId xmlns:a16="http://schemas.microsoft.com/office/drawing/2014/main" id="{00000000-0008-0000-0000-00009A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55" name="AutoShape 22">
          <a:extLst>
            <a:ext uri="{FF2B5EF4-FFF2-40B4-BE49-F238E27FC236}">
              <a16:creationId xmlns:a16="http://schemas.microsoft.com/office/drawing/2014/main" id="{00000000-0008-0000-0000-00009B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56" name="AutoShape 24">
          <a:extLst>
            <a:ext uri="{FF2B5EF4-FFF2-40B4-BE49-F238E27FC236}">
              <a16:creationId xmlns:a16="http://schemas.microsoft.com/office/drawing/2014/main" id="{00000000-0008-0000-0000-00009C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57" name="AutoShape 26">
          <a:extLst>
            <a:ext uri="{FF2B5EF4-FFF2-40B4-BE49-F238E27FC236}">
              <a16:creationId xmlns:a16="http://schemas.microsoft.com/office/drawing/2014/main" id="{00000000-0008-0000-0000-00009D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58" name="AutoShape 22">
          <a:extLst>
            <a:ext uri="{FF2B5EF4-FFF2-40B4-BE49-F238E27FC236}">
              <a16:creationId xmlns:a16="http://schemas.microsoft.com/office/drawing/2014/main" id="{00000000-0008-0000-0000-00009E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59" name="AutoShape 24">
          <a:extLst>
            <a:ext uri="{FF2B5EF4-FFF2-40B4-BE49-F238E27FC236}">
              <a16:creationId xmlns:a16="http://schemas.microsoft.com/office/drawing/2014/main" id="{00000000-0008-0000-0000-00009F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60" name="AutoShape 26">
          <a:extLst>
            <a:ext uri="{FF2B5EF4-FFF2-40B4-BE49-F238E27FC236}">
              <a16:creationId xmlns:a16="http://schemas.microsoft.com/office/drawing/2014/main" id="{00000000-0008-0000-0000-0000A0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61" name="AutoShape 22">
          <a:extLst>
            <a:ext uri="{FF2B5EF4-FFF2-40B4-BE49-F238E27FC236}">
              <a16:creationId xmlns:a16="http://schemas.microsoft.com/office/drawing/2014/main" id="{00000000-0008-0000-0000-0000A1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62" name="AutoShape 24">
          <a:extLst>
            <a:ext uri="{FF2B5EF4-FFF2-40B4-BE49-F238E27FC236}">
              <a16:creationId xmlns:a16="http://schemas.microsoft.com/office/drawing/2014/main" id="{00000000-0008-0000-0000-0000A2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63" name="AutoShape 26">
          <a:extLst>
            <a:ext uri="{FF2B5EF4-FFF2-40B4-BE49-F238E27FC236}">
              <a16:creationId xmlns:a16="http://schemas.microsoft.com/office/drawing/2014/main" id="{00000000-0008-0000-0000-0000A3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64" name="AutoShape 22">
          <a:extLst>
            <a:ext uri="{FF2B5EF4-FFF2-40B4-BE49-F238E27FC236}">
              <a16:creationId xmlns:a16="http://schemas.microsoft.com/office/drawing/2014/main" id="{00000000-0008-0000-0000-0000A4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65" name="AutoShape 24">
          <a:extLst>
            <a:ext uri="{FF2B5EF4-FFF2-40B4-BE49-F238E27FC236}">
              <a16:creationId xmlns:a16="http://schemas.microsoft.com/office/drawing/2014/main" id="{00000000-0008-0000-0000-0000A5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66" name="AutoShape 26">
          <a:extLst>
            <a:ext uri="{FF2B5EF4-FFF2-40B4-BE49-F238E27FC236}">
              <a16:creationId xmlns:a16="http://schemas.microsoft.com/office/drawing/2014/main" id="{00000000-0008-0000-0000-0000A6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67" name="AutoShape 22">
          <a:extLst>
            <a:ext uri="{FF2B5EF4-FFF2-40B4-BE49-F238E27FC236}">
              <a16:creationId xmlns:a16="http://schemas.microsoft.com/office/drawing/2014/main" id="{00000000-0008-0000-0000-0000A7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68" name="AutoShape 22">
          <a:extLst>
            <a:ext uri="{FF2B5EF4-FFF2-40B4-BE49-F238E27FC236}">
              <a16:creationId xmlns:a16="http://schemas.microsoft.com/office/drawing/2014/main" id="{00000000-0008-0000-0000-0000A8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69" name="AutoShape 24">
          <a:extLst>
            <a:ext uri="{FF2B5EF4-FFF2-40B4-BE49-F238E27FC236}">
              <a16:creationId xmlns:a16="http://schemas.microsoft.com/office/drawing/2014/main" id="{00000000-0008-0000-0000-0000A9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70" name="AutoShape 26">
          <a:extLst>
            <a:ext uri="{FF2B5EF4-FFF2-40B4-BE49-F238E27FC236}">
              <a16:creationId xmlns:a16="http://schemas.microsoft.com/office/drawing/2014/main" id="{00000000-0008-0000-0000-0000AA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71" name="AutoShape 22">
          <a:extLst>
            <a:ext uri="{FF2B5EF4-FFF2-40B4-BE49-F238E27FC236}">
              <a16:creationId xmlns:a16="http://schemas.microsoft.com/office/drawing/2014/main" id="{00000000-0008-0000-0000-0000AB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72" name="AutoShape 22">
          <a:extLst>
            <a:ext uri="{FF2B5EF4-FFF2-40B4-BE49-F238E27FC236}">
              <a16:creationId xmlns:a16="http://schemas.microsoft.com/office/drawing/2014/main" id="{00000000-0008-0000-0000-0000AC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73" name="AutoShape 24">
          <a:extLst>
            <a:ext uri="{FF2B5EF4-FFF2-40B4-BE49-F238E27FC236}">
              <a16:creationId xmlns:a16="http://schemas.microsoft.com/office/drawing/2014/main" id="{00000000-0008-0000-0000-0000AD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74" name="AutoShape 26">
          <a:extLst>
            <a:ext uri="{FF2B5EF4-FFF2-40B4-BE49-F238E27FC236}">
              <a16:creationId xmlns:a16="http://schemas.microsoft.com/office/drawing/2014/main" id="{00000000-0008-0000-0000-0000AE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75" name="AutoShape 22">
          <a:extLst>
            <a:ext uri="{FF2B5EF4-FFF2-40B4-BE49-F238E27FC236}">
              <a16:creationId xmlns:a16="http://schemas.microsoft.com/office/drawing/2014/main" id="{00000000-0008-0000-0000-0000AF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76" name="AutoShape 24">
          <a:extLst>
            <a:ext uri="{FF2B5EF4-FFF2-40B4-BE49-F238E27FC236}">
              <a16:creationId xmlns:a16="http://schemas.microsoft.com/office/drawing/2014/main" id="{00000000-0008-0000-0000-0000B0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77" name="AutoShape 26">
          <a:extLst>
            <a:ext uri="{FF2B5EF4-FFF2-40B4-BE49-F238E27FC236}">
              <a16:creationId xmlns:a16="http://schemas.microsoft.com/office/drawing/2014/main" id="{00000000-0008-0000-0000-0000B1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78" name="AutoShape 22">
          <a:extLst>
            <a:ext uri="{FF2B5EF4-FFF2-40B4-BE49-F238E27FC236}">
              <a16:creationId xmlns:a16="http://schemas.microsoft.com/office/drawing/2014/main" id="{00000000-0008-0000-0000-0000B2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79" name="AutoShape 24">
          <a:extLst>
            <a:ext uri="{FF2B5EF4-FFF2-40B4-BE49-F238E27FC236}">
              <a16:creationId xmlns:a16="http://schemas.microsoft.com/office/drawing/2014/main" id="{00000000-0008-0000-0000-0000B3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80" name="AutoShape 26">
          <a:extLst>
            <a:ext uri="{FF2B5EF4-FFF2-40B4-BE49-F238E27FC236}">
              <a16:creationId xmlns:a16="http://schemas.microsoft.com/office/drawing/2014/main" id="{00000000-0008-0000-0000-0000B4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81" name="AutoShape 22">
          <a:extLst>
            <a:ext uri="{FF2B5EF4-FFF2-40B4-BE49-F238E27FC236}">
              <a16:creationId xmlns:a16="http://schemas.microsoft.com/office/drawing/2014/main" id="{00000000-0008-0000-0000-0000B5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82" name="AutoShape 24">
          <a:extLst>
            <a:ext uri="{FF2B5EF4-FFF2-40B4-BE49-F238E27FC236}">
              <a16:creationId xmlns:a16="http://schemas.microsoft.com/office/drawing/2014/main" id="{00000000-0008-0000-0000-0000B6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83" name="AutoShape 26">
          <a:extLst>
            <a:ext uri="{FF2B5EF4-FFF2-40B4-BE49-F238E27FC236}">
              <a16:creationId xmlns:a16="http://schemas.microsoft.com/office/drawing/2014/main" id="{00000000-0008-0000-0000-0000B7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84" name="AutoShape 22">
          <a:extLst>
            <a:ext uri="{FF2B5EF4-FFF2-40B4-BE49-F238E27FC236}">
              <a16:creationId xmlns:a16="http://schemas.microsoft.com/office/drawing/2014/main" id="{00000000-0008-0000-0000-0000B8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85" name="AutoShape 24">
          <a:extLst>
            <a:ext uri="{FF2B5EF4-FFF2-40B4-BE49-F238E27FC236}">
              <a16:creationId xmlns:a16="http://schemas.microsoft.com/office/drawing/2014/main" id="{00000000-0008-0000-0000-0000B9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86" name="AutoShape 26">
          <a:extLst>
            <a:ext uri="{FF2B5EF4-FFF2-40B4-BE49-F238E27FC236}">
              <a16:creationId xmlns:a16="http://schemas.microsoft.com/office/drawing/2014/main" id="{00000000-0008-0000-0000-0000BA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87" name="AutoShape 22">
          <a:extLst>
            <a:ext uri="{FF2B5EF4-FFF2-40B4-BE49-F238E27FC236}">
              <a16:creationId xmlns:a16="http://schemas.microsoft.com/office/drawing/2014/main" id="{00000000-0008-0000-0000-0000BB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88" name="AutoShape 24">
          <a:extLst>
            <a:ext uri="{FF2B5EF4-FFF2-40B4-BE49-F238E27FC236}">
              <a16:creationId xmlns:a16="http://schemas.microsoft.com/office/drawing/2014/main" id="{00000000-0008-0000-0000-0000BC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89" name="AutoShape 26">
          <a:extLst>
            <a:ext uri="{FF2B5EF4-FFF2-40B4-BE49-F238E27FC236}">
              <a16:creationId xmlns:a16="http://schemas.microsoft.com/office/drawing/2014/main" id="{00000000-0008-0000-0000-0000BD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90" name="AutoShape 22">
          <a:extLst>
            <a:ext uri="{FF2B5EF4-FFF2-40B4-BE49-F238E27FC236}">
              <a16:creationId xmlns:a16="http://schemas.microsoft.com/office/drawing/2014/main" id="{00000000-0008-0000-0000-0000BE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91" name="AutoShape 24">
          <a:extLst>
            <a:ext uri="{FF2B5EF4-FFF2-40B4-BE49-F238E27FC236}">
              <a16:creationId xmlns:a16="http://schemas.microsoft.com/office/drawing/2014/main" id="{00000000-0008-0000-0000-0000BF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92" name="AutoShape 26">
          <a:extLst>
            <a:ext uri="{FF2B5EF4-FFF2-40B4-BE49-F238E27FC236}">
              <a16:creationId xmlns:a16="http://schemas.microsoft.com/office/drawing/2014/main" id="{00000000-0008-0000-0000-0000C0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93" name="AutoShape 22">
          <a:extLst>
            <a:ext uri="{FF2B5EF4-FFF2-40B4-BE49-F238E27FC236}">
              <a16:creationId xmlns:a16="http://schemas.microsoft.com/office/drawing/2014/main" id="{00000000-0008-0000-0000-0000C1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94" name="AutoShape 24">
          <a:extLst>
            <a:ext uri="{FF2B5EF4-FFF2-40B4-BE49-F238E27FC236}">
              <a16:creationId xmlns:a16="http://schemas.microsoft.com/office/drawing/2014/main" id="{00000000-0008-0000-0000-0000C2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95" name="AutoShape 26">
          <a:extLst>
            <a:ext uri="{FF2B5EF4-FFF2-40B4-BE49-F238E27FC236}">
              <a16:creationId xmlns:a16="http://schemas.microsoft.com/office/drawing/2014/main" id="{00000000-0008-0000-0000-0000C3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96" name="AutoShape 22">
          <a:extLst>
            <a:ext uri="{FF2B5EF4-FFF2-40B4-BE49-F238E27FC236}">
              <a16:creationId xmlns:a16="http://schemas.microsoft.com/office/drawing/2014/main" id="{00000000-0008-0000-0000-0000C4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97" name="AutoShape 24">
          <a:extLst>
            <a:ext uri="{FF2B5EF4-FFF2-40B4-BE49-F238E27FC236}">
              <a16:creationId xmlns:a16="http://schemas.microsoft.com/office/drawing/2014/main" id="{00000000-0008-0000-0000-0000C5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98" name="AutoShape 26">
          <a:extLst>
            <a:ext uri="{FF2B5EF4-FFF2-40B4-BE49-F238E27FC236}">
              <a16:creationId xmlns:a16="http://schemas.microsoft.com/office/drawing/2014/main" id="{00000000-0008-0000-0000-0000C6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199" name="AutoShape 22">
          <a:extLst>
            <a:ext uri="{FF2B5EF4-FFF2-40B4-BE49-F238E27FC236}">
              <a16:creationId xmlns:a16="http://schemas.microsoft.com/office/drawing/2014/main" id="{00000000-0008-0000-0000-0000C7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200" name="AutoShape 22">
          <a:extLst>
            <a:ext uri="{FF2B5EF4-FFF2-40B4-BE49-F238E27FC236}">
              <a16:creationId xmlns:a16="http://schemas.microsoft.com/office/drawing/2014/main" id="{00000000-0008-0000-0000-0000C8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201" name="AutoShape 24">
          <a:extLst>
            <a:ext uri="{FF2B5EF4-FFF2-40B4-BE49-F238E27FC236}">
              <a16:creationId xmlns:a16="http://schemas.microsoft.com/office/drawing/2014/main" id="{00000000-0008-0000-0000-0000C9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202" name="AutoShape 26">
          <a:extLst>
            <a:ext uri="{FF2B5EF4-FFF2-40B4-BE49-F238E27FC236}">
              <a16:creationId xmlns:a16="http://schemas.microsoft.com/office/drawing/2014/main" id="{00000000-0008-0000-0000-0000CA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203" name="AutoShape 22">
          <a:extLst>
            <a:ext uri="{FF2B5EF4-FFF2-40B4-BE49-F238E27FC236}">
              <a16:creationId xmlns:a16="http://schemas.microsoft.com/office/drawing/2014/main" id="{00000000-0008-0000-0000-0000CB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204" name="AutoShape 24">
          <a:extLst>
            <a:ext uri="{FF2B5EF4-FFF2-40B4-BE49-F238E27FC236}">
              <a16:creationId xmlns:a16="http://schemas.microsoft.com/office/drawing/2014/main" id="{00000000-0008-0000-0000-0000CC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205" name="AutoShape 26">
          <a:extLst>
            <a:ext uri="{FF2B5EF4-FFF2-40B4-BE49-F238E27FC236}">
              <a16:creationId xmlns:a16="http://schemas.microsoft.com/office/drawing/2014/main" id="{00000000-0008-0000-0000-0000CD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206" name="AutoShape 22">
          <a:extLst>
            <a:ext uri="{FF2B5EF4-FFF2-40B4-BE49-F238E27FC236}">
              <a16:creationId xmlns:a16="http://schemas.microsoft.com/office/drawing/2014/main" id="{00000000-0008-0000-0000-0000CE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207" name="AutoShape 22">
          <a:extLst>
            <a:ext uri="{FF2B5EF4-FFF2-40B4-BE49-F238E27FC236}">
              <a16:creationId xmlns:a16="http://schemas.microsoft.com/office/drawing/2014/main" id="{00000000-0008-0000-0000-0000CF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208" name="AutoShape 24">
          <a:extLst>
            <a:ext uri="{FF2B5EF4-FFF2-40B4-BE49-F238E27FC236}">
              <a16:creationId xmlns:a16="http://schemas.microsoft.com/office/drawing/2014/main" id="{00000000-0008-0000-0000-0000D0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209" name="AutoShape 26">
          <a:extLst>
            <a:ext uri="{FF2B5EF4-FFF2-40B4-BE49-F238E27FC236}">
              <a16:creationId xmlns:a16="http://schemas.microsoft.com/office/drawing/2014/main" id="{00000000-0008-0000-0000-0000D1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210" name="AutoShape 22">
          <a:extLst>
            <a:ext uri="{FF2B5EF4-FFF2-40B4-BE49-F238E27FC236}">
              <a16:creationId xmlns:a16="http://schemas.microsoft.com/office/drawing/2014/main" id="{00000000-0008-0000-0000-0000D2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211" name="AutoShape 24">
          <a:extLst>
            <a:ext uri="{FF2B5EF4-FFF2-40B4-BE49-F238E27FC236}">
              <a16:creationId xmlns:a16="http://schemas.microsoft.com/office/drawing/2014/main" id="{00000000-0008-0000-0000-0000D3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212" name="AutoShape 26">
          <a:extLst>
            <a:ext uri="{FF2B5EF4-FFF2-40B4-BE49-F238E27FC236}">
              <a16:creationId xmlns:a16="http://schemas.microsoft.com/office/drawing/2014/main" id="{00000000-0008-0000-0000-0000D4000000}"/>
            </a:ext>
          </a:extLst>
        </xdr:cNvPr>
        <xdr:cNvSpPr>
          <a:spLocks noChangeAspect="1" noChangeArrowheads="1"/>
        </xdr:cNvSpPr>
      </xdr:nvSpPr>
      <xdr:spPr bwMode="auto">
        <a:xfrm>
          <a:off x="12782550" y="2533650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231</xdr:row>
      <xdr:rowOff>0</xdr:rowOff>
    </xdr:from>
    <xdr:ext cx="152400" cy="152400"/>
    <xdr:sp macro="" textlink="">
      <xdr:nvSpPr>
        <xdr:cNvPr id="213" name="AutoShape 22">
          <a:extLst>
            <a:ext uri="{FF2B5EF4-FFF2-40B4-BE49-F238E27FC236}">
              <a16:creationId xmlns:a16="http://schemas.microsoft.com/office/drawing/2014/main" id="{00000000-0008-0000-0000-0000D5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14" name="AutoShape 24">
          <a:extLst>
            <a:ext uri="{FF2B5EF4-FFF2-40B4-BE49-F238E27FC236}">
              <a16:creationId xmlns:a16="http://schemas.microsoft.com/office/drawing/2014/main" id="{00000000-0008-0000-0000-0000D6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15" name="AutoShape 26">
          <a:extLst>
            <a:ext uri="{FF2B5EF4-FFF2-40B4-BE49-F238E27FC236}">
              <a16:creationId xmlns:a16="http://schemas.microsoft.com/office/drawing/2014/main" id="{00000000-0008-0000-0000-0000D7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16" name="AutoShape 28">
          <a:extLst>
            <a:ext uri="{FF2B5EF4-FFF2-40B4-BE49-F238E27FC236}">
              <a16:creationId xmlns:a16="http://schemas.microsoft.com/office/drawing/2014/main" id="{00000000-0008-0000-0000-0000D8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17" name="AutoShape 30">
          <a:extLst>
            <a:ext uri="{FF2B5EF4-FFF2-40B4-BE49-F238E27FC236}">
              <a16:creationId xmlns:a16="http://schemas.microsoft.com/office/drawing/2014/main" id="{00000000-0008-0000-0000-0000D9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18" name="AutoShape 32">
          <a:extLst>
            <a:ext uri="{FF2B5EF4-FFF2-40B4-BE49-F238E27FC236}">
              <a16:creationId xmlns:a16="http://schemas.microsoft.com/office/drawing/2014/main" id="{00000000-0008-0000-0000-0000DA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19" name="AutoShape 44">
          <a:extLst>
            <a:ext uri="{FF2B5EF4-FFF2-40B4-BE49-F238E27FC236}">
              <a16:creationId xmlns:a16="http://schemas.microsoft.com/office/drawing/2014/main" id="{00000000-0008-0000-0000-0000DB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0</xdr:colOff>
      <xdr:row>231</xdr:row>
      <xdr:rowOff>0</xdr:rowOff>
    </xdr:from>
    <xdr:ext cx="152400" cy="152400"/>
    <xdr:sp macro="" textlink="">
      <xdr:nvSpPr>
        <xdr:cNvPr id="220" name="AutoShape 46">
          <a:extLst>
            <a:ext uri="{FF2B5EF4-FFF2-40B4-BE49-F238E27FC236}">
              <a16:creationId xmlns:a16="http://schemas.microsoft.com/office/drawing/2014/main" id="{00000000-0008-0000-0000-0000DC000000}"/>
            </a:ext>
          </a:extLst>
        </xdr:cNvPr>
        <xdr:cNvSpPr>
          <a:spLocks noChangeAspect="1" noChangeArrowheads="1"/>
        </xdr:cNvSpPr>
      </xdr:nvSpPr>
      <xdr:spPr bwMode="auto">
        <a:xfrm>
          <a:off x="10953750"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0</xdr:colOff>
      <xdr:row>231</xdr:row>
      <xdr:rowOff>0</xdr:rowOff>
    </xdr:from>
    <xdr:ext cx="152400" cy="152400"/>
    <xdr:sp macro="" textlink="">
      <xdr:nvSpPr>
        <xdr:cNvPr id="221" name="AutoShape 55">
          <a:extLst>
            <a:ext uri="{FF2B5EF4-FFF2-40B4-BE49-F238E27FC236}">
              <a16:creationId xmlns:a16="http://schemas.microsoft.com/office/drawing/2014/main" id="{00000000-0008-0000-0000-0000DD000000}"/>
            </a:ext>
          </a:extLst>
        </xdr:cNvPr>
        <xdr:cNvSpPr>
          <a:spLocks noChangeAspect="1" noChangeArrowheads="1"/>
        </xdr:cNvSpPr>
      </xdr:nvSpPr>
      <xdr:spPr bwMode="auto">
        <a:xfrm>
          <a:off x="10953750"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22" name="AutoShape 22">
          <a:extLst>
            <a:ext uri="{FF2B5EF4-FFF2-40B4-BE49-F238E27FC236}">
              <a16:creationId xmlns:a16="http://schemas.microsoft.com/office/drawing/2014/main" id="{00000000-0008-0000-0000-0000DE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23" name="AutoShape 22">
          <a:extLst>
            <a:ext uri="{FF2B5EF4-FFF2-40B4-BE49-F238E27FC236}">
              <a16:creationId xmlns:a16="http://schemas.microsoft.com/office/drawing/2014/main" id="{00000000-0008-0000-0000-0000DF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24" name="AutoShape 24">
          <a:extLst>
            <a:ext uri="{FF2B5EF4-FFF2-40B4-BE49-F238E27FC236}">
              <a16:creationId xmlns:a16="http://schemas.microsoft.com/office/drawing/2014/main" id="{00000000-0008-0000-0000-0000E0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25" name="AutoShape 26">
          <a:extLst>
            <a:ext uri="{FF2B5EF4-FFF2-40B4-BE49-F238E27FC236}">
              <a16:creationId xmlns:a16="http://schemas.microsoft.com/office/drawing/2014/main" id="{00000000-0008-0000-0000-0000E1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26" name="AutoShape 22">
          <a:extLst>
            <a:ext uri="{FF2B5EF4-FFF2-40B4-BE49-F238E27FC236}">
              <a16:creationId xmlns:a16="http://schemas.microsoft.com/office/drawing/2014/main" id="{00000000-0008-0000-0000-0000E2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27" name="AutoShape 24">
          <a:extLst>
            <a:ext uri="{FF2B5EF4-FFF2-40B4-BE49-F238E27FC236}">
              <a16:creationId xmlns:a16="http://schemas.microsoft.com/office/drawing/2014/main" id="{00000000-0008-0000-0000-0000E3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28" name="AutoShape 26">
          <a:extLst>
            <a:ext uri="{FF2B5EF4-FFF2-40B4-BE49-F238E27FC236}">
              <a16:creationId xmlns:a16="http://schemas.microsoft.com/office/drawing/2014/main" id="{00000000-0008-0000-0000-0000E4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29" name="AutoShape 22">
          <a:extLst>
            <a:ext uri="{FF2B5EF4-FFF2-40B4-BE49-F238E27FC236}">
              <a16:creationId xmlns:a16="http://schemas.microsoft.com/office/drawing/2014/main" id="{00000000-0008-0000-0000-0000E5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30" name="AutoShape 24">
          <a:extLst>
            <a:ext uri="{FF2B5EF4-FFF2-40B4-BE49-F238E27FC236}">
              <a16:creationId xmlns:a16="http://schemas.microsoft.com/office/drawing/2014/main" id="{00000000-0008-0000-0000-0000E6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31" name="AutoShape 26">
          <a:extLst>
            <a:ext uri="{FF2B5EF4-FFF2-40B4-BE49-F238E27FC236}">
              <a16:creationId xmlns:a16="http://schemas.microsoft.com/office/drawing/2014/main" id="{00000000-0008-0000-0000-0000E7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32" name="AutoShape 22">
          <a:extLst>
            <a:ext uri="{FF2B5EF4-FFF2-40B4-BE49-F238E27FC236}">
              <a16:creationId xmlns:a16="http://schemas.microsoft.com/office/drawing/2014/main" id="{00000000-0008-0000-0000-0000E8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33" name="AutoShape 24">
          <a:extLst>
            <a:ext uri="{FF2B5EF4-FFF2-40B4-BE49-F238E27FC236}">
              <a16:creationId xmlns:a16="http://schemas.microsoft.com/office/drawing/2014/main" id="{00000000-0008-0000-0000-0000E9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34" name="AutoShape 26">
          <a:extLst>
            <a:ext uri="{FF2B5EF4-FFF2-40B4-BE49-F238E27FC236}">
              <a16:creationId xmlns:a16="http://schemas.microsoft.com/office/drawing/2014/main" id="{00000000-0008-0000-0000-0000EA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35" name="AutoShape 22">
          <a:extLst>
            <a:ext uri="{FF2B5EF4-FFF2-40B4-BE49-F238E27FC236}">
              <a16:creationId xmlns:a16="http://schemas.microsoft.com/office/drawing/2014/main" id="{00000000-0008-0000-0000-0000EB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36" name="AutoShape 24">
          <a:extLst>
            <a:ext uri="{FF2B5EF4-FFF2-40B4-BE49-F238E27FC236}">
              <a16:creationId xmlns:a16="http://schemas.microsoft.com/office/drawing/2014/main" id="{00000000-0008-0000-0000-0000EC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37" name="AutoShape 26">
          <a:extLst>
            <a:ext uri="{FF2B5EF4-FFF2-40B4-BE49-F238E27FC236}">
              <a16:creationId xmlns:a16="http://schemas.microsoft.com/office/drawing/2014/main" id="{00000000-0008-0000-0000-0000ED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38" name="AutoShape 22">
          <a:extLst>
            <a:ext uri="{FF2B5EF4-FFF2-40B4-BE49-F238E27FC236}">
              <a16:creationId xmlns:a16="http://schemas.microsoft.com/office/drawing/2014/main" id="{00000000-0008-0000-0000-0000EE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39" name="AutoShape 22">
          <a:extLst>
            <a:ext uri="{FF2B5EF4-FFF2-40B4-BE49-F238E27FC236}">
              <a16:creationId xmlns:a16="http://schemas.microsoft.com/office/drawing/2014/main" id="{00000000-0008-0000-0000-0000EF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40" name="AutoShape 24">
          <a:extLst>
            <a:ext uri="{FF2B5EF4-FFF2-40B4-BE49-F238E27FC236}">
              <a16:creationId xmlns:a16="http://schemas.microsoft.com/office/drawing/2014/main" id="{00000000-0008-0000-0000-0000F0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41" name="AutoShape 26">
          <a:extLst>
            <a:ext uri="{FF2B5EF4-FFF2-40B4-BE49-F238E27FC236}">
              <a16:creationId xmlns:a16="http://schemas.microsoft.com/office/drawing/2014/main" id="{00000000-0008-0000-0000-0000F1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42" name="AutoShape 22">
          <a:extLst>
            <a:ext uri="{FF2B5EF4-FFF2-40B4-BE49-F238E27FC236}">
              <a16:creationId xmlns:a16="http://schemas.microsoft.com/office/drawing/2014/main" id="{00000000-0008-0000-0000-0000F2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43" name="AutoShape 22">
          <a:extLst>
            <a:ext uri="{FF2B5EF4-FFF2-40B4-BE49-F238E27FC236}">
              <a16:creationId xmlns:a16="http://schemas.microsoft.com/office/drawing/2014/main" id="{00000000-0008-0000-0000-0000F3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44" name="AutoShape 24">
          <a:extLst>
            <a:ext uri="{FF2B5EF4-FFF2-40B4-BE49-F238E27FC236}">
              <a16:creationId xmlns:a16="http://schemas.microsoft.com/office/drawing/2014/main" id="{00000000-0008-0000-0000-0000F4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45" name="AutoShape 26">
          <a:extLst>
            <a:ext uri="{FF2B5EF4-FFF2-40B4-BE49-F238E27FC236}">
              <a16:creationId xmlns:a16="http://schemas.microsoft.com/office/drawing/2014/main" id="{00000000-0008-0000-0000-0000F5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46" name="AutoShape 22">
          <a:extLst>
            <a:ext uri="{FF2B5EF4-FFF2-40B4-BE49-F238E27FC236}">
              <a16:creationId xmlns:a16="http://schemas.microsoft.com/office/drawing/2014/main" id="{00000000-0008-0000-0000-0000F6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47" name="AutoShape 24">
          <a:extLst>
            <a:ext uri="{FF2B5EF4-FFF2-40B4-BE49-F238E27FC236}">
              <a16:creationId xmlns:a16="http://schemas.microsoft.com/office/drawing/2014/main" id="{00000000-0008-0000-0000-0000F7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48" name="AutoShape 26">
          <a:extLst>
            <a:ext uri="{FF2B5EF4-FFF2-40B4-BE49-F238E27FC236}">
              <a16:creationId xmlns:a16="http://schemas.microsoft.com/office/drawing/2014/main" id="{00000000-0008-0000-0000-0000F8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49" name="AutoShape 22">
          <a:extLst>
            <a:ext uri="{FF2B5EF4-FFF2-40B4-BE49-F238E27FC236}">
              <a16:creationId xmlns:a16="http://schemas.microsoft.com/office/drawing/2014/main" id="{00000000-0008-0000-0000-0000F9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50" name="AutoShape 24">
          <a:extLst>
            <a:ext uri="{FF2B5EF4-FFF2-40B4-BE49-F238E27FC236}">
              <a16:creationId xmlns:a16="http://schemas.microsoft.com/office/drawing/2014/main" id="{00000000-0008-0000-0000-0000FA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51" name="AutoShape 26">
          <a:extLst>
            <a:ext uri="{FF2B5EF4-FFF2-40B4-BE49-F238E27FC236}">
              <a16:creationId xmlns:a16="http://schemas.microsoft.com/office/drawing/2014/main" id="{00000000-0008-0000-0000-0000FB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52" name="AutoShape 22">
          <a:extLst>
            <a:ext uri="{FF2B5EF4-FFF2-40B4-BE49-F238E27FC236}">
              <a16:creationId xmlns:a16="http://schemas.microsoft.com/office/drawing/2014/main" id="{00000000-0008-0000-0000-0000FC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53" name="AutoShape 24">
          <a:extLst>
            <a:ext uri="{FF2B5EF4-FFF2-40B4-BE49-F238E27FC236}">
              <a16:creationId xmlns:a16="http://schemas.microsoft.com/office/drawing/2014/main" id="{00000000-0008-0000-0000-0000FD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54" name="AutoShape 26">
          <a:extLst>
            <a:ext uri="{FF2B5EF4-FFF2-40B4-BE49-F238E27FC236}">
              <a16:creationId xmlns:a16="http://schemas.microsoft.com/office/drawing/2014/main" id="{00000000-0008-0000-0000-0000FE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55" name="AutoShape 22">
          <a:extLst>
            <a:ext uri="{FF2B5EF4-FFF2-40B4-BE49-F238E27FC236}">
              <a16:creationId xmlns:a16="http://schemas.microsoft.com/office/drawing/2014/main" id="{00000000-0008-0000-0000-0000FF00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56" name="AutoShape 24">
          <a:extLst>
            <a:ext uri="{FF2B5EF4-FFF2-40B4-BE49-F238E27FC236}">
              <a16:creationId xmlns:a16="http://schemas.microsoft.com/office/drawing/2014/main" id="{00000000-0008-0000-0000-000000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57" name="AutoShape 26">
          <a:extLst>
            <a:ext uri="{FF2B5EF4-FFF2-40B4-BE49-F238E27FC236}">
              <a16:creationId xmlns:a16="http://schemas.microsoft.com/office/drawing/2014/main" id="{00000000-0008-0000-0000-000001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58" name="AutoShape 22">
          <a:extLst>
            <a:ext uri="{FF2B5EF4-FFF2-40B4-BE49-F238E27FC236}">
              <a16:creationId xmlns:a16="http://schemas.microsoft.com/office/drawing/2014/main" id="{00000000-0008-0000-0000-000002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59" name="AutoShape 24">
          <a:extLst>
            <a:ext uri="{FF2B5EF4-FFF2-40B4-BE49-F238E27FC236}">
              <a16:creationId xmlns:a16="http://schemas.microsoft.com/office/drawing/2014/main" id="{00000000-0008-0000-0000-000003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60" name="AutoShape 26">
          <a:extLst>
            <a:ext uri="{FF2B5EF4-FFF2-40B4-BE49-F238E27FC236}">
              <a16:creationId xmlns:a16="http://schemas.microsoft.com/office/drawing/2014/main" id="{00000000-0008-0000-0000-000004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61" name="AutoShape 22">
          <a:extLst>
            <a:ext uri="{FF2B5EF4-FFF2-40B4-BE49-F238E27FC236}">
              <a16:creationId xmlns:a16="http://schemas.microsoft.com/office/drawing/2014/main" id="{00000000-0008-0000-0000-000005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62" name="AutoShape 24">
          <a:extLst>
            <a:ext uri="{FF2B5EF4-FFF2-40B4-BE49-F238E27FC236}">
              <a16:creationId xmlns:a16="http://schemas.microsoft.com/office/drawing/2014/main" id="{00000000-0008-0000-0000-000006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63" name="AutoShape 26">
          <a:extLst>
            <a:ext uri="{FF2B5EF4-FFF2-40B4-BE49-F238E27FC236}">
              <a16:creationId xmlns:a16="http://schemas.microsoft.com/office/drawing/2014/main" id="{00000000-0008-0000-0000-000007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64" name="AutoShape 22">
          <a:extLst>
            <a:ext uri="{FF2B5EF4-FFF2-40B4-BE49-F238E27FC236}">
              <a16:creationId xmlns:a16="http://schemas.microsoft.com/office/drawing/2014/main" id="{00000000-0008-0000-0000-000008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65" name="AutoShape 24">
          <a:extLst>
            <a:ext uri="{FF2B5EF4-FFF2-40B4-BE49-F238E27FC236}">
              <a16:creationId xmlns:a16="http://schemas.microsoft.com/office/drawing/2014/main" id="{00000000-0008-0000-0000-000009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66" name="AutoShape 26">
          <a:extLst>
            <a:ext uri="{FF2B5EF4-FFF2-40B4-BE49-F238E27FC236}">
              <a16:creationId xmlns:a16="http://schemas.microsoft.com/office/drawing/2014/main" id="{00000000-0008-0000-0000-00000A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67" name="AutoShape 22">
          <a:extLst>
            <a:ext uri="{FF2B5EF4-FFF2-40B4-BE49-F238E27FC236}">
              <a16:creationId xmlns:a16="http://schemas.microsoft.com/office/drawing/2014/main" id="{00000000-0008-0000-0000-00000B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68" name="AutoShape 24">
          <a:extLst>
            <a:ext uri="{FF2B5EF4-FFF2-40B4-BE49-F238E27FC236}">
              <a16:creationId xmlns:a16="http://schemas.microsoft.com/office/drawing/2014/main" id="{00000000-0008-0000-0000-00000C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69" name="AutoShape 26">
          <a:extLst>
            <a:ext uri="{FF2B5EF4-FFF2-40B4-BE49-F238E27FC236}">
              <a16:creationId xmlns:a16="http://schemas.microsoft.com/office/drawing/2014/main" id="{00000000-0008-0000-0000-00000D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70" name="AutoShape 22">
          <a:extLst>
            <a:ext uri="{FF2B5EF4-FFF2-40B4-BE49-F238E27FC236}">
              <a16:creationId xmlns:a16="http://schemas.microsoft.com/office/drawing/2014/main" id="{00000000-0008-0000-0000-00000E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71" name="AutoShape 22">
          <a:extLst>
            <a:ext uri="{FF2B5EF4-FFF2-40B4-BE49-F238E27FC236}">
              <a16:creationId xmlns:a16="http://schemas.microsoft.com/office/drawing/2014/main" id="{00000000-0008-0000-0000-00000F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72" name="AutoShape 24">
          <a:extLst>
            <a:ext uri="{FF2B5EF4-FFF2-40B4-BE49-F238E27FC236}">
              <a16:creationId xmlns:a16="http://schemas.microsoft.com/office/drawing/2014/main" id="{00000000-0008-0000-0000-000010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73" name="AutoShape 26">
          <a:extLst>
            <a:ext uri="{FF2B5EF4-FFF2-40B4-BE49-F238E27FC236}">
              <a16:creationId xmlns:a16="http://schemas.microsoft.com/office/drawing/2014/main" id="{00000000-0008-0000-0000-000011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74" name="AutoShape 22">
          <a:extLst>
            <a:ext uri="{FF2B5EF4-FFF2-40B4-BE49-F238E27FC236}">
              <a16:creationId xmlns:a16="http://schemas.microsoft.com/office/drawing/2014/main" id="{00000000-0008-0000-0000-000012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75" name="AutoShape 24">
          <a:extLst>
            <a:ext uri="{FF2B5EF4-FFF2-40B4-BE49-F238E27FC236}">
              <a16:creationId xmlns:a16="http://schemas.microsoft.com/office/drawing/2014/main" id="{00000000-0008-0000-0000-000013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76" name="AutoShape 26">
          <a:extLst>
            <a:ext uri="{FF2B5EF4-FFF2-40B4-BE49-F238E27FC236}">
              <a16:creationId xmlns:a16="http://schemas.microsoft.com/office/drawing/2014/main" id="{00000000-0008-0000-0000-000014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77" name="AutoShape 22">
          <a:extLst>
            <a:ext uri="{FF2B5EF4-FFF2-40B4-BE49-F238E27FC236}">
              <a16:creationId xmlns:a16="http://schemas.microsoft.com/office/drawing/2014/main" id="{00000000-0008-0000-0000-000015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78" name="AutoShape 22">
          <a:extLst>
            <a:ext uri="{FF2B5EF4-FFF2-40B4-BE49-F238E27FC236}">
              <a16:creationId xmlns:a16="http://schemas.microsoft.com/office/drawing/2014/main" id="{00000000-0008-0000-0000-000016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79" name="AutoShape 24">
          <a:extLst>
            <a:ext uri="{FF2B5EF4-FFF2-40B4-BE49-F238E27FC236}">
              <a16:creationId xmlns:a16="http://schemas.microsoft.com/office/drawing/2014/main" id="{00000000-0008-0000-0000-000017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80" name="AutoShape 26">
          <a:extLst>
            <a:ext uri="{FF2B5EF4-FFF2-40B4-BE49-F238E27FC236}">
              <a16:creationId xmlns:a16="http://schemas.microsoft.com/office/drawing/2014/main" id="{00000000-0008-0000-0000-000018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81" name="AutoShape 22">
          <a:extLst>
            <a:ext uri="{FF2B5EF4-FFF2-40B4-BE49-F238E27FC236}">
              <a16:creationId xmlns:a16="http://schemas.microsoft.com/office/drawing/2014/main" id="{00000000-0008-0000-0000-000019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82" name="AutoShape 24">
          <a:extLst>
            <a:ext uri="{FF2B5EF4-FFF2-40B4-BE49-F238E27FC236}">
              <a16:creationId xmlns:a16="http://schemas.microsoft.com/office/drawing/2014/main" id="{00000000-0008-0000-0000-00001A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83" name="AutoShape 26">
          <a:extLst>
            <a:ext uri="{FF2B5EF4-FFF2-40B4-BE49-F238E27FC236}">
              <a16:creationId xmlns:a16="http://schemas.microsoft.com/office/drawing/2014/main" id="{00000000-0008-0000-0000-00001B010000}"/>
            </a:ext>
          </a:extLst>
        </xdr:cNvPr>
        <xdr:cNvSpPr>
          <a:spLocks noChangeAspect="1" noChangeArrowheads="1"/>
        </xdr:cNvSpPr>
      </xdr:nvSpPr>
      <xdr:spPr bwMode="auto">
        <a:xfrm>
          <a:off x="12734925" y="67722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84" name="AutoShape 22">
          <a:extLst>
            <a:ext uri="{FF2B5EF4-FFF2-40B4-BE49-F238E27FC236}">
              <a16:creationId xmlns:a16="http://schemas.microsoft.com/office/drawing/2014/main" id="{00000000-0008-0000-0000-00001C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85" name="AutoShape 24">
          <a:extLst>
            <a:ext uri="{FF2B5EF4-FFF2-40B4-BE49-F238E27FC236}">
              <a16:creationId xmlns:a16="http://schemas.microsoft.com/office/drawing/2014/main" id="{00000000-0008-0000-0000-00001D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86" name="AutoShape 26">
          <a:extLst>
            <a:ext uri="{FF2B5EF4-FFF2-40B4-BE49-F238E27FC236}">
              <a16:creationId xmlns:a16="http://schemas.microsoft.com/office/drawing/2014/main" id="{00000000-0008-0000-0000-00001E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87" name="AutoShape 28">
          <a:extLst>
            <a:ext uri="{FF2B5EF4-FFF2-40B4-BE49-F238E27FC236}">
              <a16:creationId xmlns:a16="http://schemas.microsoft.com/office/drawing/2014/main" id="{00000000-0008-0000-0000-00001F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88" name="AutoShape 30">
          <a:extLst>
            <a:ext uri="{FF2B5EF4-FFF2-40B4-BE49-F238E27FC236}">
              <a16:creationId xmlns:a16="http://schemas.microsoft.com/office/drawing/2014/main" id="{00000000-0008-0000-0000-000020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89" name="AutoShape 32">
          <a:extLst>
            <a:ext uri="{FF2B5EF4-FFF2-40B4-BE49-F238E27FC236}">
              <a16:creationId xmlns:a16="http://schemas.microsoft.com/office/drawing/2014/main" id="{00000000-0008-0000-0000-000021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90" name="AutoShape 44">
          <a:extLst>
            <a:ext uri="{FF2B5EF4-FFF2-40B4-BE49-F238E27FC236}">
              <a16:creationId xmlns:a16="http://schemas.microsoft.com/office/drawing/2014/main" id="{00000000-0008-0000-0000-000022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0</xdr:colOff>
      <xdr:row>231</xdr:row>
      <xdr:rowOff>0</xdr:rowOff>
    </xdr:from>
    <xdr:ext cx="152400" cy="152400"/>
    <xdr:sp macro="" textlink="">
      <xdr:nvSpPr>
        <xdr:cNvPr id="291" name="AutoShape 46">
          <a:extLst>
            <a:ext uri="{FF2B5EF4-FFF2-40B4-BE49-F238E27FC236}">
              <a16:creationId xmlns:a16="http://schemas.microsoft.com/office/drawing/2014/main" id="{00000000-0008-0000-0000-000023010000}"/>
            </a:ext>
          </a:extLst>
        </xdr:cNvPr>
        <xdr:cNvSpPr>
          <a:spLocks noChangeAspect="1" noChangeArrowheads="1"/>
        </xdr:cNvSpPr>
      </xdr:nvSpPr>
      <xdr:spPr bwMode="auto">
        <a:xfrm>
          <a:off x="10953750"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0</xdr:colOff>
      <xdr:row>231</xdr:row>
      <xdr:rowOff>0</xdr:rowOff>
    </xdr:from>
    <xdr:ext cx="152400" cy="152400"/>
    <xdr:sp macro="" textlink="">
      <xdr:nvSpPr>
        <xdr:cNvPr id="292" name="AutoShape 55">
          <a:extLst>
            <a:ext uri="{FF2B5EF4-FFF2-40B4-BE49-F238E27FC236}">
              <a16:creationId xmlns:a16="http://schemas.microsoft.com/office/drawing/2014/main" id="{00000000-0008-0000-0000-000024010000}"/>
            </a:ext>
          </a:extLst>
        </xdr:cNvPr>
        <xdr:cNvSpPr>
          <a:spLocks noChangeAspect="1" noChangeArrowheads="1"/>
        </xdr:cNvSpPr>
      </xdr:nvSpPr>
      <xdr:spPr bwMode="auto">
        <a:xfrm>
          <a:off x="10953750"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93" name="AutoShape 22">
          <a:extLst>
            <a:ext uri="{FF2B5EF4-FFF2-40B4-BE49-F238E27FC236}">
              <a16:creationId xmlns:a16="http://schemas.microsoft.com/office/drawing/2014/main" id="{00000000-0008-0000-0000-000025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94" name="AutoShape 22">
          <a:extLst>
            <a:ext uri="{FF2B5EF4-FFF2-40B4-BE49-F238E27FC236}">
              <a16:creationId xmlns:a16="http://schemas.microsoft.com/office/drawing/2014/main" id="{00000000-0008-0000-0000-000026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95" name="AutoShape 24">
          <a:extLst>
            <a:ext uri="{FF2B5EF4-FFF2-40B4-BE49-F238E27FC236}">
              <a16:creationId xmlns:a16="http://schemas.microsoft.com/office/drawing/2014/main" id="{00000000-0008-0000-0000-000027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96" name="AutoShape 26">
          <a:extLst>
            <a:ext uri="{FF2B5EF4-FFF2-40B4-BE49-F238E27FC236}">
              <a16:creationId xmlns:a16="http://schemas.microsoft.com/office/drawing/2014/main" id="{00000000-0008-0000-0000-000028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97" name="AutoShape 22">
          <a:extLst>
            <a:ext uri="{FF2B5EF4-FFF2-40B4-BE49-F238E27FC236}">
              <a16:creationId xmlns:a16="http://schemas.microsoft.com/office/drawing/2014/main" id="{00000000-0008-0000-0000-000029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98" name="AutoShape 24">
          <a:extLst>
            <a:ext uri="{FF2B5EF4-FFF2-40B4-BE49-F238E27FC236}">
              <a16:creationId xmlns:a16="http://schemas.microsoft.com/office/drawing/2014/main" id="{00000000-0008-0000-0000-00002A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299" name="AutoShape 26">
          <a:extLst>
            <a:ext uri="{FF2B5EF4-FFF2-40B4-BE49-F238E27FC236}">
              <a16:creationId xmlns:a16="http://schemas.microsoft.com/office/drawing/2014/main" id="{00000000-0008-0000-0000-00002B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00" name="AutoShape 22">
          <a:extLst>
            <a:ext uri="{FF2B5EF4-FFF2-40B4-BE49-F238E27FC236}">
              <a16:creationId xmlns:a16="http://schemas.microsoft.com/office/drawing/2014/main" id="{00000000-0008-0000-0000-00002C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01" name="AutoShape 24">
          <a:extLst>
            <a:ext uri="{FF2B5EF4-FFF2-40B4-BE49-F238E27FC236}">
              <a16:creationId xmlns:a16="http://schemas.microsoft.com/office/drawing/2014/main" id="{00000000-0008-0000-0000-00002D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02" name="AutoShape 26">
          <a:extLst>
            <a:ext uri="{FF2B5EF4-FFF2-40B4-BE49-F238E27FC236}">
              <a16:creationId xmlns:a16="http://schemas.microsoft.com/office/drawing/2014/main" id="{00000000-0008-0000-0000-00002E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03" name="AutoShape 22">
          <a:extLst>
            <a:ext uri="{FF2B5EF4-FFF2-40B4-BE49-F238E27FC236}">
              <a16:creationId xmlns:a16="http://schemas.microsoft.com/office/drawing/2014/main" id="{00000000-0008-0000-0000-00002F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04" name="AutoShape 24">
          <a:extLst>
            <a:ext uri="{FF2B5EF4-FFF2-40B4-BE49-F238E27FC236}">
              <a16:creationId xmlns:a16="http://schemas.microsoft.com/office/drawing/2014/main" id="{00000000-0008-0000-0000-000030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05" name="AutoShape 26">
          <a:extLst>
            <a:ext uri="{FF2B5EF4-FFF2-40B4-BE49-F238E27FC236}">
              <a16:creationId xmlns:a16="http://schemas.microsoft.com/office/drawing/2014/main" id="{00000000-0008-0000-0000-000031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06" name="AutoShape 22">
          <a:extLst>
            <a:ext uri="{FF2B5EF4-FFF2-40B4-BE49-F238E27FC236}">
              <a16:creationId xmlns:a16="http://schemas.microsoft.com/office/drawing/2014/main" id="{00000000-0008-0000-0000-000032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07" name="AutoShape 24">
          <a:extLst>
            <a:ext uri="{FF2B5EF4-FFF2-40B4-BE49-F238E27FC236}">
              <a16:creationId xmlns:a16="http://schemas.microsoft.com/office/drawing/2014/main" id="{00000000-0008-0000-0000-000033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08" name="AutoShape 26">
          <a:extLst>
            <a:ext uri="{FF2B5EF4-FFF2-40B4-BE49-F238E27FC236}">
              <a16:creationId xmlns:a16="http://schemas.microsoft.com/office/drawing/2014/main" id="{00000000-0008-0000-0000-000034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09" name="AutoShape 22">
          <a:extLst>
            <a:ext uri="{FF2B5EF4-FFF2-40B4-BE49-F238E27FC236}">
              <a16:creationId xmlns:a16="http://schemas.microsoft.com/office/drawing/2014/main" id="{00000000-0008-0000-0000-000035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10" name="AutoShape 22">
          <a:extLst>
            <a:ext uri="{FF2B5EF4-FFF2-40B4-BE49-F238E27FC236}">
              <a16:creationId xmlns:a16="http://schemas.microsoft.com/office/drawing/2014/main" id="{00000000-0008-0000-0000-000036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11" name="AutoShape 24">
          <a:extLst>
            <a:ext uri="{FF2B5EF4-FFF2-40B4-BE49-F238E27FC236}">
              <a16:creationId xmlns:a16="http://schemas.microsoft.com/office/drawing/2014/main" id="{00000000-0008-0000-0000-000037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12" name="AutoShape 26">
          <a:extLst>
            <a:ext uri="{FF2B5EF4-FFF2-40B4-BE49-F238E27FC236}">
              <a16:creationId xmlns:a16="http://schemas.microsoft.com/office/drawing/2014/main" id="{00000000-0008-0000-0000-000038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13" name="AutoShape 22">
          <a:extLst>
            <a:ext uri="{FF2B5EF4-FFF2-40B4-BE49-F238E27FC236}">
              <a16:creationId xmlns:a16="http://schemas.microsoft.com/office/drawing/2014/main" id="{00000000-0008-0000-0000-000039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14" name="AutoShape 22">
          <a:extLst>
            <a:ext uri="{FF2B5EF4-FFF2-40B4-BE49-F238E27FC236}">
              <a16:creationId xmlns:a16="http://schemas.microsoft.com/office/drawing/2014/main" id="{00000000-0008-0000-0000-00003A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15" name="AutoShape 24">
          <a:extLst>
            <a:ext uri="{FF2B5EF4-FFF2-40B4-BE49-F238E27FC236}">
              <a16:creationId xmlns:a16="http://schemas.microsoft.com/office/drawing/2014/main" id="{00000000-0008-0000-0000-00003B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16" name="AutoShape 26">
          <a:extLst>
            <a:ext uri="{FF2B5EF4-FFF2-40B4-BE49-F238E27FC236}">
              <a16:creationId xmlns:a16="http://schemas.microsoft.com/office/drawing/2014/main" id="{00000000-0008-0000-0000-00003C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17" name="AutoShape 22">
          <a:extLst>
            <a:ext uri="{FF2B5EF4-FFF2-40B4-BE49-F238E27FC236}">
              <a16:creationId xmlns:a16="http://schemas.microsoft.com/office/drawing/2014/main" id="{00000000-0008-0000-0000-00003D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18" name="AutoShape 24">
          <a:extLst>
            <a:ext uri="{FF2B5EF4-FFF2-40B4-BE49-F238E27FC236}">
              <a16:creationId xmlns:a16="http://schemas.microsoft.com/office/drawing/2014/main" id="{00000000-0008-0000-0000-00003E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19" name="AutoShape 26">
          <a:extLst>
            <a:ext uri="{FF2B5EF4-FFF2-40B4-BE49-F238E27FC236}">
              <a16:creationId xmlns:a16="http://schemas.microsoft.com/office/drawing/2014/main" id="{00000000-0008-0000-0000-00003F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20" name="AutoShape 22">
          <a:extLst>
            <a:ext uri="{FF2B5EF4-FFF2-40B4-BE49-F238E27FC236}">
              <a16:creationId xmlns:a16="http://schemas.microsoft.com/office/drawing/2014/main" id="{00000000-0008-0000-0000-000040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21" name="AutoShape 24">
          <a:extLst>
            <a:ext uri="{FF2B5EF4-FFF2-40B4-BE49-F238E27FC236}">
              <a16:creationId xmlns:a16="http://schemas.microsoft.com/office/drawing/2014/main" id="{00000000-0008-0000-0000-000041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22" name="AutoShape 26">
          <a:extLst>
            <a:ext uri="{FF2B5EF4-FFF2-40B4-BE49-F238E27FC236}">
              <a16:creationId xmlns:a16="http://schemas.microsoft.com/office/drawing/2014/main" id="{00000000-0008-0000-0000-000042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23" name="AutoShape 22">
          <a:extLst>
            <a:ext uri="{FF2B5EF4-FFF2-40B4-BE49-F238E27FC236}">
              <a16:creationId xmlns:a16="http://schemas.microsoft.com/office/drawing/2014/main" id="{00000000-0008-0000-0000-000043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24" name="AutoShape 24">
          <a:extLst>
            <a:ext uri="{FF2B5EF4-FFF2-40B4-BE49-F238E27FC236}">
              <a16:creationId xmlns:a16="http://schemas.microsoft.com/office/drawing/2014/main" id="{00000000-0008-0000-0000-000044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25" name="AutoShape 26">
          <a:extLst>
            <a:ext uri="{FF2B5EF4-FFF2-40B4-BE49-F238E27FC236}">
              <a16:creationId xmlns:a16="http://schemas.microsoft.com/office/drawing/2014/main" id="{00000000-0008-0000-0000-000045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26" name="AutoShape 22">
          <a:extLst>
            <a:ext uri="{FF2B5EF4-FFF2-40B4-BE49-F238E27FC236}">
              <a16:creationId xmlns:a16="http://schemas.microsoft.com/office/drawing/2014/main" id="{00000000-0008-0000-0000-000046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27" name="AutoShape 24">
          <a:extLst>
            <a:ext uri="{FF2B5EF4-FFF2-40B4-BE49-F238E27FC236}">
              <a16:creationId xmlns:a16="http://schemas.microsoft.com/office/drawing/2014/main" id="{00000000-0008-0000-0000-000047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28" name="AutoShape 26">
          <a:extLst>
            <a:ext uri="{FF2B5EF4-FFF2-40B4-BE49-F238E27FC236}">
              <a16:creationId xmlns:a16="http://schemas.microsoft.com/office/drawing/2014/main" id="{00000000-0008-0000-0000-000048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29" name="AutoShape 22">
          <a:extLst>
            <a:ext uri="{FF2B5EF4-FFF2-40B4-BE49-F238E27FC236}">
              <a16:creationId xmlns:a16="http://schemas.microsoft.com/office/drawing/2014/main" id="{00000000-0008-0000-0000-000049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30" name="AutoShape 24">
          <a:extLst>
            <a:ext uri="{FF2B5EF4-FFF2-40B4-BE49-F238E27FC236}">
              <a16:creationId xmlns:a16="http://schemas.microsoft.com/office/drawing/2014/main" id="{00000000-0008-0000-0000-00004A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31" name="AutoShape 26">
          <a:extLst>
            <a:ext uri="{FF2B5EF4-FFF2-40B4-BE49-F238E27FC236}">
              <a16:creationId xmlns:a16="http://schemas.microsoft.com/office/drawing/2014/main" id="{00000000-0008-0000-0000-00004B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32" name="AutoShape 22">
          <a:extLst>
            <a:ext uri="{FF2B5EF4-FFF2-40B4-BE49-F238E27FC236}">
              <a16:creationId xmlns:a16="http://schemas.microsoft.com/office/drawing/2014/main" id="{00000000-0008-0000-0000-00004C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33" name="AutoShape 24">
          <a:extLst>
            <a:ext uri="{FF2B5EF4-FFF2-40B4-BE49-F238E27FC236}">
              <a16:creationId xmlns:a16="http://schemas.microsoft.com/office/drawing/2014/main" id="{00000000-0008-0000-0000-00004D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34" name="AutoShape 26">
          <a:extLst>
            <a:ext uri="{FF2B5EF4-FFF2-40B4-BE49-F238E27FC236}">
              <a16:creationId xmlns:a16="http://schemas.microsoft.com/office/drawing/2014/main" id="{00000000-0008-0000-0000-00004E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35" name="AutoShape 22">
          <a:extLst>
            <a:ext uri="{FF2B5EF4-FFF2-40B4-BE49-F238E27FC236}">
              <a16:creationId xmlns:a16="http://schemas.microsoft.com/office/drawing/2014/main" id="{00000000-0008-0000-0000-00004F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36" name="AutoShape 24">
          <a:extLst>
            <a:ext uri="{FF2B5EF4-FFF2-40B4-BE49-F238E27FC236}">
              <a16:creationId xmlns:a16="http://schemas.microsoft.com/office/drawing/2014/main" id="{00000000-0008-0000-0000-000050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37" name="AutoShape 26">
          <a:extLst>
            <a:ext uri="{FF2B5EF4-FFF2-40B4-BE49-F238E27FC236}">
              <a16:creationId xmlns:a16="http://schemas.microsoft.com/office/drawing/2014/main" id="{00000000-0008-0000-0000-000051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38" name="AutoShape 22">
          <a:extLst>
            <a:ext uri="{FF2B5EF4-FFF2-40B4-BE49-F238E27FC236}">
              <a16:creationId xmlns:a16="http://schemas.microsoft.com/office/drawing/2014/main" id="{00000000-0008-0000-0000-000052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39" name="AutoShape 24">
          <a:extLst>
            <a:ext uri="{FF2B5EF4-FFF2-40B4-BE49-F238E27FC236}">
              <a16:creationId xmlns:a16="http://schemas.microsoft.com/office/drawing/2014/main" id="{00000000-0008-0000-0000-000053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40" name="AutoShape 26">
          <a:extLst>
            <a:ext uri="{FF2B5EF4-FFF2-40B4-BE49-F238E27FC236}">
              <a16:creationId xmlns:a16="http://schemas.microsoft.com/office/drawing/2014/main" id="{00000000-0008-0000-0000-000054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41" name="AutoShape 22">
          <a:extLst>
            <a:ext uri="{FF2B5EF4-FFF2-40B4-BE49-F238E27FC236}">
              <a16:creationId xmlns:a16="http://schemas.microsoft.com/office/drawing/2014/main" id="{00000000-0008-0000-0000-000055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42" name="AutoShape 22">
          <a:extLst>
            <a:ext uri="{FF2B5EF4-FFF2-40B4-BE49-F238E27FC236}">
              <a16:creationId xmlns:a16="http://schemas.microsoft.com/office/drawing/2014/main" id="{00000000-0008-0000-0000-000056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43" name="AutoShape 24">
          <a:extLst>
            <a:ext uri="{FF2B5EF4-FFF2-40B4-BE49-F238E27FC236}">
              <a16:creationId xmlns:a16="http://schemas.microsoft.com/office/drawing/2014/main" id="{00000000-0008-0000-0000-000057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44" name="AutoShape 26">
          <a:extLst>
            <a:ext uri="{FF2B5EF4-FFF2-40B4-BE49-F238E27FC236}">
              <a16:creationId xmlns:a16="http://schemas.microsoft.com/office/drawing/2014/main" id="{00000000-0008-0000-0000-000058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45" name="AutoShape 22">
          <a:extLst>
            <a:ext uri="{FF2B5EF4-FFF2-40B4-BE49-F238E27FC236}">
              <a16:creationId xmlns:a16="http://schemas.microsoft.com/office/drawing/2014/main" id="{00000000-0008-0000-0000-000059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46" name="AutoShape 24">
          <a:extLst>
            <a:ext uri="{FF2B5EF4-FFF2-40B4-BE49-F238E27FC236}">
              <a16:creationId xmlns:a16="http://schemas.microsoft.com/office/drawing/2014/main" id="{00000000-0008-0000-0000-00005A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47" name="AutoShape 26">
          <a:extLst>
            <a:ext uri="{FF2B5EF4-FFF2-40B4-BE49-F238E27FC236}">
              <a16:creationId xmlns:a16="http://schemas.microsoft.com/office/drawing/2014/main" id="{00000000-0008-0000-0000-00005B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48" name="AutoShape 22">
          <a:extLst>
            <a:ext uri="{FF2B5EF4-FFF2-40B4-BE49-F238E27FC236}">
              <a16:creationId xmlns:a16="http://schemas.microsoft.com/office/drawing/2014/main" id="{00000000-0008-0000-0000-00005C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49" name="AutoShape 22">
          <a:extLst>
            <a:ext uri="{FF2B5EF4-FFF2-40B4-BE49-F238E27FC236}">
              <a16:creationId xmlns:a16="http://schemas.microsoft.com/office/drawing/2014/main" id="{00000000-0008-0000-0000-00005D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50" name="AutoShape 24">
          <a:extLst>
            <a:ext uri="{FF2B5EF4-FFF2-40B4-BE49-F238E27FC236}">
              <a16:creationId xmlns:a16="http://schemas.microsoft.com/office/drawing/2014/main" id="{00000000-0008-0000-0000-00005E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51" name="AutoShape 26">
          <a:extLst>
            <a:ext uri="{FF2B5EF4-FFF2-40B4-BE49-F238E27FC236}">
              <a16:creationId xmlns:a16="http://schemas.microsoft.com/office/drawing/2014/main" id="{00000000-0008-0000-0000-00005F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52" name="AutoShape 22">
          <a:extLst>
            <a:ext uri="{FF2B5EF4-FFF2-40B4-BE49-F238E27FC236}">
              <a16:creationId xmlns:a16="http://schemas.microsoft.com/office/drawing/2014/main" id="{00000000-0008-0000-0000-000060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53" name="AutoShape 24">
          <a:extLst>
            <a:ext uri="{FF2B5EF4-FFF2-40B4-BE49-F238E27FC236}">
              <a16:creationId xmlns:a16="http://schemas.microsoft.com/office/drawing/2014/main" id="{00000000-0008-0000-0000-000061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54" name="AutoShape 26">
          <a:extLst>
            <a:ext uri="{FF2B5EF4-FFF2-40B4-BE49-F238E27FC236}">
              <a16:creationId xmlns:a16="http://schemas.microsoft.com/office/drawing/2014/main" id="{00000000-0008-0000-0000-000062010000}"/>
            </a:ext>
          </a:extLst>
        </xdr:cNvPr>
        <xdr:cNvSpPr>
          <a:spLocks noChangeAspect="1" noChangeArrowheads="1"/>
        </xdr:cNvSpPr>
      </xdr:nvSpPr>
      <xdr:spPr bwMode="auto">
        <a:xfrm>
          <a:off x="12734925" y="87630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8</xdr:col>
      <xdr:colOff>0</xdr:colOff>
      <xdr:row>231</xdr:row>
      <xdr:rowOff>0</xdr:rowOff>
    </xdr:from>
    <xdr:to>
      <xdr:col>8</xdr:col>
      <xdr:colOff>151920</xdr:colOff>
      <xdr:row>231</xdr:row>
      <xdr:rowOff>151920</xdr:rowOff>
    </xdr:to>
    <xdr:sp macro="" textlink="">
      <xdr:nvSpPr>
        <xdr:cNvPr id="355" name="CustomShape 1">
          <a:extLst>
            <a:ext uri="{FF2B5EF4-FFF2-40B4-BE49-F238E27FC236}">
              <a16:creationId xmlns:a16="http://schemas.microsoft.com/office/drawing/2014/main" id="{00000000-0008-0000-0000-000063010000}"/>
            </a:ext>
          </a:extLst>
        </xdr:cNvPr>
        <xdr:cNvSpPr/>
      </xdr:nvSpPr>
      <xdr:spPr>
        <a:xfrm>
          <a:off x="12782550" y="4095750"/>
          <a:ext cx="151920" cy="151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0</xdr:colOff>
      <xdr:row>231</xdr:row>
      <xdr:rowOff>0</xdr:rowOff>
    </xdr:from>
    <xdr:to>
      <xdr:col>8</xdr:col>
      <xdr:colOff>151920</xdr:colOff>
      <xdr:row>231</xdr:row>
      <xdr:rowOff>151920</xdr:rowOff>
    </xdr:to>
    <xdr:sp macro="" textlink="">
      <xdr:nvSpPr>
        <xdr:cNvPr id="356" name="CustomShape 1">
          <a:extLst>
            <a:ext uri="{FF2B5EF4-FFF2-40B4-BE49-F238E27FC236}">
              <a16:creationId xmlns:a16="http://schemas.microsoft.com/office/drawing/2014/main" id="{00000000-0008-0000-0000-000064010000}"/>
            </a:ext>
          </a:extLst>
        </xdr:cNvPr>
        <xdr:cNvSpPr/>
      </xdr:nvSpPr>
      <xdr:spPr>
        <a:xfrm>
          <a:off x="12782550" y="4095750"/>
          <a:ext cx="151920" cy="151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0</xdr:colOff>
      <xdr:row>231</xdr:row>
      <xdr:rowOff>0</xdr:rowOff>
    </xdr:from>
    <xdr:to>
      <xdr:col>8</xdr:col>
      <xdr:colOff>151920</xdr:colOff>
      <xdr:row>231</xdr:row>
      <xdr:rowOff>151920</xdr:rowOff>
    </xdr:to>
    <xdr:sp macro="" textlink="">
      <xdr:nvSpPr>
        <xdr:cNvPr id="357" name="CustomShape 1">
          <a:extLst>
            <a:ext uri="{FF2B5EF4-FFF2-40B4-BE49-F238E27FC236}">
              <a16:creationId xmlns:a16="http://schemas.microsoft.com/office/drawing/2014/main" id="{00000000-0008-0000-0000-000065010000}"/>
            </a:ext>
          </a:extLst>
        </xdr:cNvPr>
        <xdr:cNvSpPr/>
      </xdr:nvSpPr>
      <xdr:spPr>
        <a:xfrm>
          <a:off x="12782550" y="4095750"/>
          <a:ext cx="151920" cy="151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0</xdr:colOff>
      <xdr:row>231</xdr:row>
      <xdr:rowOff>0</xdr:rowOff>
    </xdr:from>
    <xdr:to>
      <xdr:col>8</xdr:col>
      <xdr:colOff>151920</xdr:colOff>
      <xdr:row>231</xdr:row>
      <xdr:rowOff>151920</xdr:rowOff>
    </xdr:to>
    <xdr:sp macro="" textlink="">
      <xdr:nvSpPr>
        <xdr:cNvPr id="358" name="CustomShape 1">
          <a:extLst>
            <a:ext uri="{FF2B5EF4-FFF2-40B4-BE49-F238E27FC236}">
              <a16:creationId xmlns:a16="http://schemas.microsoft.com/office/drawing/2014/main" id="{00000000-0008-0000-0000-000066010000}"/>
            </a:ext>
          </a:extLst>
        </xdr:cNvPr>
        <xdr:cNvSpPr/>
      </xdr:nvSpPr>
      <xdr:spPr>
        <a:xfrm>
          <a:off x="12782550" y="4095750"/>
          <a:ext cx="151920" cy="151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0</xdr:colOff>
      <xdr:row>231</xdr:row>
      <xdr:rowOff>0</xdr:rowOff>
    </xdr:from>
    <xdr:to>
      <xdr:col>8</xdr:col>
      <xdr:colOff>151920</xdr:colOff>
      <xdr:row>231</xdr:row>
      <xdr:rowOff>151920</xdr:rowOff>
    </xdr:to>
    <xdr:sp macro="" textlink="">
      <xdr:nvSpPr>
        <xdr:cNvPr id="359" name="CustomShape 1">
          <a:extLst>
            <a:ext uri="{FF2B5EF4-FFF2-40B4-BE49-F238E27FC236}">
              <a16:creationId xmlns:a16="http://schemas.microsoft.com/office/drawing/2014/main" id="{00000000-0008-0000-0000-000067010000}"/>
            </a:ext>
          </a:extLst>
        </xdr:cNvPr>
        <xdr:cNvSpPr/>
      </xdr:nvSpPr>
      <xdr:spPr>
        <a:xfrm>
          <a:off x="12782550" y="4095750"/>
          <a:ext cx="151920" cy="151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0</xdr:colOff>
      <xdr:row>231</xdr:row>
      <xdr:rowOff>0</xdr:rowOff>
    </xdr:from>
    <xdr:to>
      <xdr:col>8</xdr:col>
      <xdr:colOff>151920</xdr:colOff>
      <xdr:row>231</xdr:row>
      <xdr:rowOff>151920</xdr:rowOff>
    </xdr:to>
    <xdr:sp macro="" textlink="">
      <xdr:nvSpPr>
        <xdr:cNvPr id="360" name="CustomShape 1">
          <a:extLst>
            <a:ext uri="{FF2B5EF4-FFF2-40B4-BE49-F238E27FC236}">
              <a16:creationId xmlns:a16="http://schemas.microsoft.com/office/drawing/2014/main" id="{00000000-0008-0000-0000-000068010000}"/>
            </a:ext>
          </a:extLst>
        </xdr:cNvPr>
        <xdr:cNvSpPr/>
      </xdr:nvSpPr>
      <xdr:spPr>
        <a:xfrm>
          <a:off x="12782550" y="4095750"/>
          <a:ext cx="151920" cy="151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0</xdr:colOff>
      <xdr:row>231</xdr:row>
      <xdr:rowOff>0</xdr:rowOff>
    </xdr:from>
    <xdr:to>
      <xdr:col>8</xdr:col>
      <xdr:colOff>151920</xdr:colOff>
      <xdr:row>231</xdr:row>
      <xdr:rowOff>151920</xdr:rowOff>
    </xdr:to>
    <xdr:sp macro="" textlink="">
      <xdr:nvSpPr>
        <xdr:cNvPr id="361" name="CustomShape 1">
          <a:extLst>
            <a:ext uri="{FF2B5EF4-FFF2-40B4-BE49-F238E27FC236}">
              <a16:creationId xmlns:a16="http://schemas.microsoft.com/office/drawing/2014/main" id="{00000000-0008-0000-0000-000069010000}"/>
            </a:ext>
          </a:extLst>
        </xdr:cNvPr>
        <xdr:cNvSpPr/>
      </xdr:nvSpPr>
      <xdr:spPr>
        <a:xfrm>
          <a:off x="12782550" y="4095750"/>
          <a:ext cx="151920" cy="151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7</xdr:col>
      <xdr:colOff>0</xdr:colOff>
      <xdr:row>231</xdr:row>
      <xdr:rowOff>0</xdr:rowOff>
    </xdr:from>
    <xdr:to>
      <xdr:col>7</xdr:col>
      <xdr:colOff>151920</xdr:colOff>
      <xdr:row>231</xdr:row>
      <xdr:rowOff>151920</xdr:rowOff>
    </xdr:to>
    <xdr:sp macro="" textlink="">
      <xdr:nvSpPr>
        <xdr:cNvPr id="362" name="CustomShape 1">
          <a:extLst>
            <a:ext uri="{FF2B5EF4-FFF2-40B4-BE49-F238E27FC236}">
              <a16:creationId xmlns:a16="http://schemas.microsoft.com/office/drawing/2014/main" id="{00000000-0008-0000-0000-00006A010000}"/>
            </a:ext>
          </a:extLst>
        </xdr:cNvPr>
        <xdr:cNvSpPr/>
      </xdr:nvSpPr>
      <xdr:spPr>
        <a:xfrm>
          <a:off x="11001375" y="4095750"/>
          <a:ext cx="151920" cy="151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7</xdr:col>
      <xdr:colOff>0</xdr:colOff>
      <xdr:row>231</xdr:row>
      <xdr:rowOff>0</xdr:rowOff>
    </xdr:from>
    <xdr:to>
      <xdr:col>7</xdr:col>
      <xdr:colOff>151920</xdr:colOff>
      <xdr:row>231</xdr:row>
      <xdr:rowOff>151920</xdr:rowOff>
    </xdr:to>
    <xdr:sp macro="" textlink="">
      <xdr:nvSpPr>
        <xdr:cNvPr id="363" name="CustomShape 1">
          <a:extLst>
            <a:ext uri="{FF2B5EF4-FFF2-40B4-BE49-F238E27FC236}">
              <a16:creationId xmlns:a16="http://schemas.microsoft.com/office/drawing/2014/main" id="{00000000-0008-0000-0000-00006B010000}"/>
            </a:ext>
          </a:extLst>
        </xdr:cNvPr>
        <xdr:cNvSpPr/>
      </xdr:nvSpPr>
      <xdr:spPr>
        <a:xfrm>
          <a:off x="11001375" y="4095750"/>
          <a:ext cx="151920" cy="151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364" name="AutoShape 22">
          <a:extLst>
            <a:ext uri="{FF2B5EF4-FFF2-40B4-BE49-F238E27FC236}">
              <a16:creationId xmlns:a16="http://schemas.microsoft.com/office/drawing/2014/main" id="{00000000-0008-0000-0000-00006C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365" name="AutoShape 24">
          <a:extLst>
            <a:ext uri="{FF2B5EF4-FFF2-40B4-BE49-F238E27FC236}">
              <a16:creationId xmlns:a16="http://schemas.microsoft.com/office/drawing/2014/main" id="{00000000-0008-0000-0000-00006D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366" name="AutoShape 26">
          <a:extLst>
            <a:ext uri="{FF2B5EF4-FFF2-40B4-BE49-F238E27FC236}">
              <a16:creationId xmlns:a16="http://schemas.microsoft.com/office/drawing/2014/main" id="{00000000-0008-0000-0000-00006E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367" name="AutoShape 28">
          <a:extLst>
            <a:ext uri="{FF2B5EF4-FFF2-40B4-BE49-F238E27FC236}">
              <a16:creationId xmlns:a16="http://schemas.microsoft.com/office/drawing/2014/main" id="{00000000-0008-0000-0000-00006F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368" name="AutoShape 30">
          <a:extLst>
            <a:ext uri="{FF2B5EF4-FFF2-40B4-BE49-F238E27FC236}">
              <a16:creationId xmlns:a16="http://schemas.microsoft.com/office/drawing/2014/main" id="{00000000-0008-0000-0000-000070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369" name="AutoShape 32">
          <a:extLst>
            <a:ext uri="{FF2B5EF4-FFF2-40B4-BE49-F238E27FC236}">
              <a16:creationId xmlns:a16="http://schemas.microsoft.com/office/drawing/2014/main" id="{00000000-0008-0000-0000-000071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231</xdr:row>
      <xdr:rowOff>0</xdr:rowOff>
    </xdr:from>
    <xdr:to>
      <xdr:col>8</xdr:col>
      <xdr:colOff>152400</xdr:colOff>
      <xdr:row>231</xdr:row>
      <xdr:rowOff>152400</xdr:rowOff>
    </xdr:to>
    <xdr:sp macro="" textlink="">
      <xdr:nvSpPr>
        <xdr:cNvPr id="370" name="AutoShape 44">
          <a:extLst>
            <a:ext uri="{FF2B5EF4-FFF2-40B4-BE49-F238E27FC236}">
              <a16:creationId xmlns:a16="http://schemas.microsoft.com/office/drawing/2014/main" id="{00000000-0008-0000-0000-000072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231</xdr:row>
      <xdr:rowOff>0</xdr:rowOff>
    </xdr:from>
    <xdr:to>
      <xdr:col>7</xdr:col>
      <xdr:colOff>152400</xdr:colOff>
      <xdr:row>231</xdr:row>
      <xdr:rowOff>152400</xdr:rowOff>
    </xdr:to>
    <xdr:sp macro="" textlink="">
      <xdr:nvSpPr>
        <xdr:cNvPr id="371" name="AutoShape 46">
          <a:extLst>
            <a:ext uri="{FF2B5EF4-FFF2-40B4-BE49-F238E27FC236}">
              <a16:creationId xmlns:a16="http://schemas.microsoft.com/office/drawing/2014/main" id="{00000000-0008-0000-0000-000073010000}"/>
            </a:ext>
          </a:extLst>
        </xdr:cNvPr>
        <xdr:cNvSpPr>
          <a:spLocks noChangeAspect="1" noChangeArrowheads="1"/>
        </xdr:cNvSpPr>
      </xdr:nvSpPr>
      <xdr:spPr bwMode="auto">
        <a:xfrm>
          <a:off x="11001375"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231</xdr:row>
      <xdr:rowOff>0</xdr:rowOff>
    </xdr:from>
    <xdr:to>
      <xdr:col>7</xdr:col>
      <xdr:colOff>152400</xdr:colOff>
      <xdr:row>231</xdr:row>
      <xdr:rowOff>152400</xdr:rowOff>
    </xdr:to>
    <xdr:sp macro="" textlink="">
      <xdr:nvSpPr>
        <xdr:cNvPr id="372" name="AutoShape 55">
          <a:extLst>
            <a:ext uri="{FF2B5EF4-FFF2-40B4-BE49-F238E27FC236}">
              <a16:creationId xmlns:a16="http://schemas.microsoft.com/office/drawing/2014/main" id="{00000000-0008-0000-0000-000074010000}"/>
            </a:ext>
          </a:extLst>
        </xdr:cNvPr>
        <xdr:cNvSpPr>
          <a:spLocks noChangeAspect="1" noChangeArrowheads="1"/>
        </xdr:cNvSpPr>
      </xdr:nvSpPr>
      <xdr:spPr bwMode="auto">
        <a:xfrm>
          <a:off x="11001375"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8</xdr:col>
      <xdr:colOff>0</xdr:colOff>
      <xdr:row>231</xdr:row>
      <xdr:rowOff>0</xdr:rowOff>
    </xdr:from>
    <xdr:ext cx="152400" cy="152400"/>
    <xdr:sp macro="" textlink="">
      <xdr:nvSpPr>
        <xdr:cNvPr id="373" name="AutoShape 22">
          <a:extLst>
            <a:ext uri="{FF2B5EF4-FFF2-40B4-BE49-F238E27FC236}">
              <a16:creationId xmlns:a16="http://schemas.microsoft.com/office/drawing/2014/main" id="{00000000-0008-0000-0000-000075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74" name="AutoShape 22">
          <a:extLst>
            <a:ext uri="{FF2B5EF4-FFF2-40B4-BE49-F238E27FC236}">
              <a16:creationId xmlns:a16="http://schemas.microsoft.com/office/drawing/2014/main" id="{00000000-0008-0000-0000-000076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75" name="AutoShape 24">
          <a:extLst>
            <a:ext uri="{FF2B5EF4-FFF2-40B4-BE49-F238E27FC236}">
              <a16:creationId xmlns:a16="http://schemas.microsoft.com/office/drawing/2014/main" id="{00000000-0008-0000-0000-000077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76" name="AutoShape 26">
          <a:extLst>
            <a:ext uri="{FF2B5EF4-FFF2-40B4-BE49-F238E27FC236}">
              <a16:creationId xmlns:a16="http://schemas.microsoft.com/office/drawing/2014/main" id="{00000000-0008-0000-0000-000078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77" name="AutoShape 22">
          <a:extLst>
            <a:ext uri="{FF2B5EF4-FFF2-40B4-BE49-F238E27FC236}">
              <a16:creationId xmlns:a16="http://schemas.microsoft.com/office/drawing/2014/main" id="{00000000-0008-0000-0000-000079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78" name="AutoShape 24">
          <a:extLst>
            <a:ext uri="{FF2B5EF4-FFF2-40B4-BE49-F238E27FC236}">
              <a16:creationId xmlns:a16="http://schemas.microsoft.com/office/drawing/2014/main" id="{00000000-0008-0000-0000-00007A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79" name="AutoShape 26">
          <a:extLst>
            <a:ext uri="{FF2B5EF4-FFF2-40B4-BE49-F238E27FC236}">
              <a16:creationId xmlns:a16="http://schemas.microsoft.com/office/drawing/2014/main" id="{00000000-0008-0000-0000-00007B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80" name="AutoShape 22">
          <a:extLst>
            <a:ext uri="{FF2B5EF4-FFF2-40B4-BE49-F238E27FC236}">
              <a16:creationId xmlns:a16="http://schemas.microsoft.com/office/drawing/2014/main" id="{00000000-0008-0000-0000-00007C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81" name="AutoShape 24">
          <a:extLst>
            <a:ext uri="{FF2B5EF4-FFF2-40B4-BE49-F238E27FC236}">
              <a16:creationId xmlns:a16="http://schemas.microsoft.com/office/drawing/2014/main" id="{00000000-0008-0000-0000-00007D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82" name="AutoShape 26">
          <a:extLst>
            <a:ext uri="{FF2B5EF4-FFF2-40B4-BE49-F238E27FC236}">
              <a16:creationId xmlns:a16="http://schemas.microsoft.com/office/drawing/2014/main" id="{00000000-0008-0000-0000-00007E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83" name="AutoShape 22">
          <a:extLst>
            <a:ext uri="{FF2B5EF4-FFF2-40B4-BE49-F238E27FC236}">
              <a16:creationId xmlns:a16="http://schemas.microsoft.com/office/drawing/2014/main" id="{00000000-0008-0000-0000-00007F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84" name="AutoShape 24">
          <a:extLst>
            <a:ext uri="{FF2B5EF4-FFF2-40B4-BE49-F238E27FC236}">
              <a16:creationId xmlns:a16="http://schemas.microsoft.com/office/drawing/2014/main" id="{00000000-0008-0000-0000-000080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85" name="AutoShape 26">
          <a:extLst>
            <a:ext uri="{FF2B5EF4-FFF2-40B4-BE49-F238E27FC236}">
              <a16:creationId xmlns:a16="http://schemas.microsoft.com/office/drawing/2014/main" id="{00000000-0008-0000-0000-000081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86" name="AutoShape 22">
          <a:extLst>
            <a:ext uri="{FF2B5EF4-FFF2-40B4-BE49-F238E27FC236}">
              <a16:creationId xmlns:a16="http://schemas.microsoft.com/office/drawing/2014/main" id="{00000000-0008-0000-0000-000082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87" name="AutoShape 24">
          <a:extLst>
            <a:ext uri="{FF2B5EF4-FFF2-40B4-BE49-F238E27FC236}">
              <a16:creationId xmlns:a16="http://schemas.microsoft.com/office/drawing/2014/main" id="{00000000-0008-0000-0000-000083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88" name="AutoShape 26">
          <a:extLst>
            <a:ext uri="{FF2B5EF4-FFF2-40B4-BE49-F238E27FC236}">
              <a16:creationId xmlns:a16="http://schemas.microsoft.com/office/drawing/2014/main" id="{00000000-0008-0000-0000-000084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89" name="AutoShape 22">
          <a:extLst>
            <a:ext uri="{FF2B5EF4-FFF2-40B4-BE49-F238E27FC236}">
              <a16:creationId xmlns:a16="http://schemas.microsoft.com/office/drawing/2014/main" id="{00000000-0008-0000-0000-000085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90" name="AutoShape 22">
          <a:extLst>
            <a:ext uri="{FF2B5EF4-FFF2-40B4-BE49-F238E27FC236}">
              <a16:creationId xmlns:a16="http://schemas.microsoft.com/office/drawing/2014/main" id="{00000000-0008-0000-0000-000086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91" name="AutoShape 24">
          <a:extLst>
            <a:ext uri="{FF2B5EF4-FFF2-40B4-BE49-F238E27FC236}">
              <a16:creationId xmlns:a16="http://schemas.microsoft.com/office/drawing/2014/main" id="{00000000-0008-0000-0000-000087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92" name="AutoShape 26">
          <a:extLst>
            <a:ext uri="{FF2B5EF4-FFF2-40B4-BE49-F238E27FC236}">
              <a16:creationId xmlns:a16="http://schemas.microsoft.com/office/drawing/2014/main" id="{00000000-0008-0000-0000-000088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93" name="AutoShape 22">
          <a:extLst>
            <a:ext uri="{FF2B5EF4-FFF2-40B4-BE49-F238E27FC236}">
              <a16:creationId xmlns:a16="http://schemas.microsoft.com/office/drawing/2014/main" id="{00000000-0008-0000-0000-000089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94" name="AutoShape 22">
          <a:extLst>
            <a:ext uri="{FF2B5EF4-FFF2-40B4-BE49-F238E27FC236}">
              <a16:creationId xmlns:a16="http://schemas.microsoft.com/office/drawing/2014/main" id="{00000000-0008-0000-0000-00008A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95" name="AutoShape 24">
          <a:extLst>
            <a:ext uri="{FF2B5EF4-FFF2-40B4-BE49-F238E27FC236}">
              <a16:creationId xmlns:a16="http://schemas.microsoft.com/office/drawing/2014/main" id="{00000000-0008-0000-0000-00008B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96" name="AutoShape 26">
          <a:extLst>
            <a:ext uri="{FF2B5EF4-FFF2-40B4-BE49-F238E27FC236}">
              <a16:creationId xmlns:a16="http://schemas.microsoft.com/office/drawing/2014/main" id="{00000000-0008-0000-0000-00008C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97" name="AutoShape 22">
          <a:extLst>
            <a:ext uri="{FF2B5EF4-FFF2-40B4-BE49-F238E27FC236}">
              <a16:creationId xmlns:a16="http://schemas.microsoft.com/office/drawing/2014/main" id="{00000000-0008-0000-0000-00008D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98" name="AutoShape 24">
          <a:extLst>
            <a:ext uri="{FF2B5EF4-FFF2-40B4-BE49-F238E27FC236}">
              <a16:creationId xmlns:a16="http://schemas.microsoft.com/office/drawing/2014/main" id="{00000000-0008-0000-0000-00008E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399" name="AutoShape 26">
          <a:extLst>
            <a:ext uri="{FF2B5EF4-FFF2-40B4-BE49-F238E27FC236}">
              <a16:creationId xmlns:a16="http://schemas.microsoft.com/office/drawing/2014/main" id="{00000000-0008-0000-0000-00008F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00" name="AutoShape 22">
          <a:extLst>
            <a:ext uri="{FF2B5EF4-FFF2-40B4-BE49-F238E27FC236}">
              <a16:creationId xmlns:a16="http://schemas.microsoft.com/office/drawing/2014/main" id="{00000000-0008-0000-0000-000090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01" name="AutoShape 24">
          <a:extLst>
            <a:ext uri="{FF2B5EF4-FFF2-40B4-BE49-F238E27FC236}">
              <a16:creationId xmlns:a16="http://schemas.microsoft.com/office/drawing/2014/main" id="{00000000-0008-0000-0000-000091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02" name="AutoShape 26">
          <a:extLst>
            <a:ext uri="{FF2B5EF4-FFF2-40B4-BE49-F238E27FC236}">
              <a16:creationId xmlns:a16="http://schemas.microsoft.com/office/drawing/2014/main" id="{00000000-0008-0000-0000-000092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03" name="AutoShape 22">
          <a:extLst>
            <a:ext uri="{FF2B5EF4-FFF2-40B4-BE49-F238E27FC236}">
              <a16:creationId xmlns:a16="http://schemas.microsoft.com/office/drawing/2014/main" id="{00000000-0008-0000-0000-000093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04" name="AutoShape 24">
          <a:extLst>
            <a:ext uri="{FF2B5EF4-FFF2-40B4-BE49-F238E27FC236}">
              <a16:creationId xmlns:a16="http://schemas.microsoft.com/office/drawing/2014/main" id="{00000000-0008-0000-0000-000094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05" name="AutoShape 26">
          <a:extLst>
            <a:ext uri="{FF2B5EF4-FFF2-40B4-BE49-F238E27FC236}">
              <a16:creationId xmlns:a16="http://schemas.microsoft.com/office/drawing/2014/main" id="{00000000-0008-0000-0000-000095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06" name="AutoShape 22">
          <a:extLst>
            <a:ext uri="{FF2B5EF4-FFF2-40B4-BE49-F238E27FC236}">
              <a16:creationId xmlns:a16="http://schemas.microsoft.com/office/drawing/2014/main" id="{00000000-0008-0000-0000-000096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07" name="AutoShape 24">
          <a:extLst>
            <a:ext uri="{FF2B5EF4-FFF2-40B4-BE49-F238E27FC236}">
              <a16:creationId xmlns:a16="http://schemas.microsoft.com/office/drawing/2014/main" id="{00000000-0008-0000-0000-000097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08" name="AutoShape 26">
          <a:extLst>
            <a:ext uri="{FF2B5EF4-FFF2-40B4-BE49-F238E27FC236}">
              <a16:creationId xmlns:a16="http://schemas.microsoft.com/office/drawing/2014/main" id="{00000000-0008-0000-0000-000098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09" name="AutoShape 22">
          <a:extLst>
            <a:ext uri="{FF2B5EF4-FFF2-40B4-BE49-F238E27FC236}">
              <a16:creationId xmlns:a16="http://schemas.microsoft.com/office/drawing/2014/main" id="{00000000-0008-0000-0000-000099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10" name="AutoShape 24">
          <a:extLst>
            <a:ext uri="{FF2B5EF4-FFF2-40B4-BE49-F238E27FC236}">
              <a16:creationId xmlns:a16="http://schemas.microsoft.com/office/drawing/2014/main" id="{00000000-0008-0000-0000-00009A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11" name="AutoShape 26">
          <a:extLst>
            <a:ext uri="{FF2B5EF4-FFF2-40B4-BE49-F238E27FC236}">
              <a16:creationId xmlns:a16="http://schemas.microsoft.com/office/drawing/2014/main" id="{00000000-0008-0000-0000-00009B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12" name="AutoShape 22">
          <a:extLst>
            <a:ext uri="{FF2B5EF4-FFF2-40B4-BE49-F238E27FC236}">
              <a16:creationId xmlns:a16="http://schemas.microsoft.com/office/drawing/2014/main" id="{00000000-0008-0000-0000-00009C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13" name="AutoShape 24">
          <a:extLst>
            <a:ext uri="{FF2B5EF4-FFF2-40B4-BE49-F238E27FC236}">
              <a16:creationId xmlns:a16="http://schemas.microsoft.com/office/drawing/2014/main" id="{00000000-0008-0000-0000-00009D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14" name="AutoShape 26">
          <a:extLst>
            <a:ext uri="{FF2B5EF4-FFF2-40B4-BE49-F238E27FC236}">
              <a16:creationId xmlns:a16="http://schemas.microsoft.com/office/drawing/2014/main" id="{00000000-0008-0000-0000-00009E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15" name="AutoShape 22">
          <a:extLst>
            <a:ext uri="{FF2B5EF4-FFF2-40B4-BE49-F238E27FC236}">
              <a16:creationId xmlns:a16="http://schemas.microsoft.com/office/drawing/2014/main" id="{00000000-0008-0000-0000-00009F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16" name="AutoShape 24">
          <a:extLst>
            <a:ext uri="{FF2B5EF4-FFF2-40B4-BE49-F238E27FC236}">
              <a16:creationId xmlns:a16="http://schemas.microsoft.com/office/drawing/2014/main" id="{00000000-0008-0000-0000-0000A0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17" name="AutoShape 26">
          <a:extLst>
            <a:ext uri="{FF2B5EF4-FFF2-40B4-BE49-F238E27FC236}">
              <a16:creationId xmlns:a16="http://schemas.microsoft.com/office/drawing/2014/main" id="{00000000-0008-0000-0000-0000A1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18" name="AutoShape 22">
          <a:extLst>
            <a:ext uri="{FF2B5EF4-FFF2-40B4-BE49-F238E27FC236}">
              <a16:creationId xmlns:a16="http://schemas.microsoft.com/office/drawing/2014/main" id="{00000000-0008-0000-0000-0000A2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19" name="AutoShape 24">
          <a:extLst>
            <a:ext uri="{FF2B5EF4-FFF2-40B4-BE49-F238E27FC236}">
              <a16:creationId xmlns:a16="http://schemas.microsoft.com/office/drawing/2014/main" id="{00000000-0008-0000-0000-0000A3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20" name="AutoShape 26">
          <a:extLst>
            <a:ext uri="{FF2B5EF4-FFF2-40B4-BE49-F238E27FC236}">
              <a16:creationId xmlns:a16="http://schemas.microsoft.com/office/drawing/2014/main" id="{00000000-0008-0000-0000-0000A4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21" name="AutoShape 22">
          <a:extLst>
            <a:ext uri="{FF2B5EF4-FFF2-40B4-BE49-F238E27FC236}">
              <a16:creationId xmlns:a16="http://schemas.microsoft.com/office/drawing/2014/main" id="{00000000-0008-0000-0000-0000A5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22" name="AutoShape 22">
          <a:extLst>
            <a:ext uri="{FF2B5EF4-FFF2-40B4-BE49-F238E27FC236}">
              <a16:creationId xmlns:a16="http://schemas.microsoft.com/office/drawing/2014/main" id="{00000000-0008-0000-0000-0000A6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23" name="AutoShape 24">
          <a:extLst>
            <a:ext uri="{FF2B5EF4-FFF2-40B4-BE49-F238E27FC236}">
              <a16:creationId xmlns:a16="http://schemas.microsoft.com/office/drawing/2014/main" id="{00000000-0008-0000-0000-0000A7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24" name="AutoShape 26">
          <a:extLst>
            <a:ext uri="{FF2B5EF4-FFF2-40B4-BE49-F238E27FC236}">
              <a16:creationId xmlns:a16="http://schemas.microsoft.com/office/drawing/2014/main" id="{00000000-0008-0000-0000-0000A8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25" name="AutoShape 22">
          <a:extLst>
            <a:ext uri="{FF2B5EF4-FFF2-40B4-BE49-F238E27FC236}">
              <a16:creationId xmlns:a16="http://schemas.microsoft.com/office/drawing/2014/main" id="{00000000-0008-0000-0000-0000A9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26" name="AutoShape 24">
          <a:extLst>
            <a:ext uri="{FF2B5EF4-FFF2-40B4-BE49-F238E27FC236}">
              <a16:creationId xmlns:a16="http://schemas.microsoft.com/office/drawing/2014/main" id="{00000000-0008-0000-0000-0000AA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27" name="AutoShape 26">
          <a:extLst>
            <a:ext uri="{FF2B5EF4-FFF2-40B4-BE49-F238E27FC236}">
              <a16:creationId xmlns:a16="http://schemas.microsoft.com/office/drawing/2014/main" id="{00000000-0008-0000-0000-0000AB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28" name="AutoShape 22">
          <a:extLst>
            <a:ext uri="{FF2B5EF4-FFF2-40B4-BE49-F238E27FC236}">
              <a16:creationId xmlns:a16="http://schemas.microsoft.com/office/drawing/2014/main" id="{00000000-0008-0000-0000-0000AC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29" name="AutoShape 22">
          <a:extLst>
            <a:ext uri="{FF2B5EF4-FFF2-40B4-BE49-F238E27FC236}">
              <a16:creationId xmlns:a16="http://schemas.microsoft.com/office/drawing/2014/main" id="{00000000-0008-0000-0000-0000AD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30" name="AutoShape 24">
          <a:extLst>
            <a:ext uri="{FF2B5EF4-FFF2-40B4-BE49-F238E27FC236}">
              <a16:creationId xmlns:a16="http://schemas.microsoft.com/office/drawing/2014/main" id="{00000000-0008-0000-0000-0000AE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31" name="AutoShape 26">
          <a:extLst>
            <a:ext uri="{FF2B5EF4-FFF2-40B4-BE49-F238E27FC236}">
              <a16:creationId xmlns:a16="http://schemas.microsoft.com/office/drawing/2014/main" id="{00000000-0008-0000-0000-0000AF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32" name="AutoShape 22">
          <a:extLst>
            <a:ext uri="{FF2B5EF4-FFF2-40B4-BE49-F238E27FC236}">
              <a16:creationId xmlns:a16="http://schemas.microsoft.com/office/drawing/2014/main" id="{00000000-0008-0000-0000-0000B0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33" name="AutoShape 24">
          <a:extLst>
            <a:ext uri="{FF2B5EF4-FFF2-40B4-BE49-F238E27FC236}">
              <a16:creationId xmlns:a16="http://schemas.microsoft.com/office/drawing/2014/main" id="{00000000-0008-0000-0000-0000B1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231</xdr:row>
      <xdr:rowOff>0</xdr:rowOff>
    </xdr:from>
    <xdr:ext cx="152400" cy="152400"/>
    <xdr:sp macro="" textlink="">
      <xdr:nvSpPr>
        <xdr:cNvPr id="434" name="AutoShape 26">
          <a:extLst>
            <a:ext uri="{FF2B5EF4-FFF2-40B4-BE49-F238E27FC236}">
              <a16:creationId xmlns:a16="http://schemas.microsoft.com/office/drawing/2014/main" id="{00000000-0008-0000-0000-0000B2010000}"/>
            </a:ext>
          </a:extLst>
        </xdr:cNvPr>
        <xdr:cNvSpPr>
          <a:spLocks noChangeAspect="1" noChangeArrowheads="1"/>
        </xdr:cNvSpPr>
      </xdr:nvSpPr>
      <xdr:spPr bwMode="auto">
        <a:xfrm>
          <a:off x="12782550" y="1123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8</xdr:col>
      <xdr:colOff>0</xdr:colOff>
      <xdr:row>180</xdr:row>
      <xdr:rowOff>0</xdr:rowOff>
    </xdr:from>
    <xdr:to>
      <xdr:col>8</xdr:col>
      <xdr:colOff>152400</xdr:colOff>
      <xdr:row>180</xdr:row>
      <xdr:rowOff>152400</xdr:rowOff>
    </xdr:to>
    <xdr:sp macro="" textlink="">
      <xdr:nvSpPr>
        <xdr:cNvPr id="435" name="AutoShape 22">
          <a:extLst>
            <a:ext uri="{FF2B5EF4-FFF2-40B4-BE49-F238E27FC236}">
              <a16:creationId xmlns:a16="http://schemas.microsoft.com/office/drawing/2014/main" id="{00000000-0008-0000-0000-0000B3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180</xdr:row>
      <xdr:rowOff>0</xdr:rowOff>
    </xdr:from>
    <xdr:to>
      <xdr:col>8</xdr:col>
      <xdr:colOff>152400</xdr:colOff>
      <xdr:row>180</xdr:row>
      <xdr:rowOff>152400</xdr:rowOff>
    </xdr:to>
    <xdr:sp macro="" textlink="">
      <xdr:nvSpPr>
        <xdr:cNvPr id="436" name="AutoShape 24">
          <a:extLst>
            <a:ext uri="{FF2B5EF4-FFF2-40B4-BE49-F238E27FC236}">
              <a16:creationId xmlns:a16="http://schemas.microsoft.com/office/drawing/2014/main" id="{00000000-0008-0000-0000-0000B4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180</xdr:row>
      <xdr:rowOff>0</xdr:rowOff>
    </xdr:from>
    <xdr:to>
      <xdr:col>8</xdr:col>
      <xdr:colOff>152400</xdr:colOff>
      <xdr:row>180</xdr:row>
      <xdr:rowOff>152400</xdr:rowOff>
    </xdr:to>
    <xdr:sp macro="" textlink="">
      <xdr:nvSpPr>
        <xdr:cNvPr id="437" name="AutoShape 26">
          <a:extLst>
            <a:ext uri="{FF2B5EF4-FFF2-40B4-BE49-F238E27FC236}">
              <a16:creationId xmlns:a16="http://schemas.microsoft.com/office/drawing/2014/main" id="{00000000-0008-0000-0000-0000B5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180</xdr:row>
      <xdr:rowOff>0</xdr:rowOff>
    </xdr:from>
    <xdr:to>
      <xdr:col>8</xdr:col>
      <xdr:colOff>152400</xdr:colOff>
      <xdr:row>180</xdr:row>
      <xdr:rowOff>152400</xdr:rowOff>
    </xdr:to>
    <xdr:sp macro="" textlink="">
      <xdr:nvSpPr>
        <xdr:cNvPr id="438" name="AutoShape 28">
          <a:extLst>
            <a:ext uri="{FF2B5EF4-FFF2-40B4-BE49-F238E27FC236}">
              <a16:creationId xmlns:a16="http://schemas.microsoft.com/office/drawing/2014/main" id="{00000000-0008-0000-0000-0000B6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180</xdr:row>
      <xdr:rowOff>0</xdr:rowOff>
    </xdr:from>
    <xdr:to>
      <xdr:col>8</xdr:col>
      <xdr:colOff>152400</xdr:colOff>
      <xdr:row>180</xdr:row>
      <xdr:rowOff>152400</xdr:rowOff>
    </xdr:to>
    <xdr:sp macro="" textlink="">
      <xdr:nvSpPr>
        <xdr:cNvPr id="439" name="AutoShape 30">
          <a:extLst>
            <a:ext uri="{FF2B5EF4-FFF2-40B4-BE49-F238E27FC236}">
              <a16:creationId xmlns:a16="http://schemas.microsoft.com/office/drawing/2014/main" id="{00000000-0008-0000-0000-0000B7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180</xdr:row>
      <xdr:rowOff>0</xdr:rowOff>
    </xdr:from>
    <xdr:to>
      <xdr:col>8</xdr:col>
      <xdr:colOff>152400</xdr:colOff>
      <xdr:row>180</xdr:row>
      <xdr:rowOff>152400</xdr:rowOff>
    </xdr:to>
    <xdr:sp macro="" textlink="">
      <xdr:nvSpPr>
        <xdr:cNvPr id="440" name="AutoShape 32">
          <a:extLst>
            <a:ext uri="{FF2B5EF4-FFF2-40B4-BE49-F238E27FC236}">
              <a16:creationId xmlns:a16="http://schemas.microsoft.com/office/drawing/2014/main" id="{00000000-0008-0000-0000-0000B8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180</xdr:row>
      <xdr:rowOff>0</xdr:rowOff>
    </xdr:from>
    <xdr:to>
      <xdr:col>8</xdr:col>
      <xdr:colOff>152400</xdr:colOff>
      <xdr:row>180</xdr:row>
      <xdr:rowOff>152400</xdr:rowOff>
    </xdr:to>
    <xdr:sp macro="" textlink="">
      <xdr:nvSpPr>
        <xdr:cNvPr id="441" name="AutoShape 44">
          <a:extLst>
            <a:ext uri="{FF2B5EF4-FFF2-40B4-BE49-F238E27FC236}">
              <a16:creationId xmlns:a16="http://schemas.microsoft.com/office/drawing/2014/main" id="{00000000-0008-0000-0000-0000B9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180</xdr:row>
      <xdr:rowOff>0</xdr:rowOff>
    </xdr:from>
    <xdr:to>
      <xdr:col>7</xdr:col>
      <xdr:colOff>152400</xdr:colOff>
      <xdr:row>180</xdr:row>
      <xdr:rowOff>152400</xdr:rowOff>
    </xdr:to>
    <xdr:sp macro="" textlink="">
      <xdr:nvSpPr>
        <xdr:cNvPr id="442" name="AutoShape 46">
          <a:extLst>
            <a:ext uri="{FF2B5EF4-FFF2-40B4-BE49-F238E27FC236}">
              <a16:creationId xmlns:a16="http://schemas.microsoft.com/office/drawing/2014/main" id="{00000000-0008-0000-0000-0000BA010000}"/>
            </a:ext>
          </a:extLst>
        </xdr:cNvPr>
        <xdr:cNvSpPr>
          <a:spLocks noChangeAspect="1" noChangeArrowheads="1"/>
        </xdr:cNvSpPr>
      </xdr:nvSpPr>
      <xdr:spPr bwMode="auto">
        <a:xfrm>
          <a:off x="9039225"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180</xdr:row>
      <xdr:rowOff>0</xdr:rowOff>
    </xdr:from>
    <xdr:to>
      <xdr:col>7</xdr:col>
      <xdr:colOff>152400</xdr:colOff>
      <xdr:row>180</xdr:row>
      <xdr:rowOff>152400</xdr:rowOff>
    </xdr:to>
    <xdr:sp macro="" textlink="">
      <xdr:nvSpPr>
        <xdr:cNvPr id="443" name="AutoShape 55">
          <a:extLst>
            <a:ext uri="{FF2B5EF4-FFF2-40B4-BE49-F238E27FC236}">
              <a16:creationId xmlns:a16="http://schemas.microsoft.com/office/drawing/2014/main" id="{00000000-0008-0000-0000-0000BB010000}"/>
            </a:ext>
          </a:extLst>
        </xdr:cNvPr>
        <xdr:cNvSpPr>
          <a:spLocks noChangeAspect="1" noChangeArrowheads="1"/>
        </xdr:cNvSpPr>
      </xdr:nvSpPr>
      <xdr:spPr bwMode="auto">
        <a:xfrm>
          <a:off x="9039225"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8</xdr:col>
      <xdr:colOff>0</xdr:colOff>
      <xdr:row>180</xdr:row>
      <xdr:rowOff>0</xdr:rowOff>
    </xdr:from>
    <xdr:ext cx="152400" cy="152400"/>
    <xdr:sp macro="" textlink="">
      <xdr:nvSpPr>
        <xdr:cNvPr id="444" name="AutoShape 22">
          <a:extLst>
            <a:ext uri="{FF2B5EF4-FFF2-40B4-BE49-F238E27FC236}">
              <a16:creationId xmlns:a16="http://schemas.microsoft.com/office/drawing/2014/main" id="{00000000-0008-0000-0000-0000BC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45" name="AutoShape 22">
          <a:extLst>
            <a:ext uri="{FF2B5EF4-FFF2-40B4-BE49-F238E27FC236}">
              <a16:creationId xmlns:a16="http://schemas.microsoft.com/office/drawing/2014/main" id="{00000000-0008-0000-0000-0000BD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46" name="AutoShape 24">
          <a:extLst>
            <a:ext uri="{FF2B5EF4-FFF2-40B4-BE49-F238E27FC236}">
              <a16:creationId xmlns:a16="http://schemas.microsoft.com/office/drawing/2014/main" id="{00000000-0008-0000-0000-0000BE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47" name="AutoShape 26">
          <a:extLst>
            <a:ext uri="{FF2B5EF4-FFF2-40B4-BE49-F238E27FC236}">
              <a16:creationId xmlns:a16="http://schemas.microsoft.com/office/drawing/2014/main" id="{00000000-0008-0000-0000-0000BF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48" name="AutoShape 22">
          <a:extLst>
            <a:ext uri="{FF2B5EF4-FFF2-40B4-BE49-F238E27FC236}">
              <a16:creationId xmlns:a16="http://schemas.microsoft.com/office/drawing/2014/main" id="{00000000-0008-0000-0000-0000C0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49" name="AutoShape 24">
          <a:extLst>
            <a:ext uri="{FF2B5EF4-FFF2-40B4-BE49-F238E27FC236}">
              <a16:creationId xmlns:a16="http://schemas.microsoft.com/office/drawing/2014/main" id="{00000000-0008-0000-0000-0000C1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50" name="AutoShape 26">
          <a:extLst>
            <a:ext uri="{FF2B5EF4-FFF2-40B4-BE49-F238E27FC236}">
              <a16:creationId xmlns:a16="http://schemas.microsoft.com/office/drawing/2014/main" id="{00000000-0008-0000-0000-0000C2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51" name="AutoShape 22">
          <a:extLst>
            <a:ext uri="{FF2B5EF4-FFF2-40B4-BE49-F238E27FC236}">
              <a16:creationId xmlns:a16="http://schemas.microsoft.com/office/drawing/2014/main" id="{00000000-0008-0000-0000-0000C3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52" name="AutoShape 24">
          <a:extLst>
            <a:ext uri="{FF2B5EF4-FFF2-40B4-BE49-F238E27FC236}">
              <a16:creationId xmlns:a16="http://schemas.microsoft.com/office/drawing/2014/main" id="{00000000-0008-0000-0000-0000C4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53" name="AutoShape 26">
          <a:extLst>
            <a:ext uri="{FF2B5EF4-FFF2-40B4-BE49-F238E27FC236}">
              <a16:creationId xmlns:a16="http://schemas.microsoft.com/office/drawing/2014/main" id="{00000000-0008-0000-0000-0000C5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54" name="AutoShape 22">
          <a:extLst>
            <a:ext uri="{FF2B5EF4-FFF2-40B4-BE49-F238E27FC236}">
              <a16:creationId xmlns:a16="http://schemas.microsoft.com/office/drawing/2014/main" id="{00000000-0008-0000-0000-0000C6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55" name="AutoShape 24">
          <a:extLst>
            <a:ext uri="{FF2B5EF4-FFF2-40B4-BE49-F238E27FC236}">
              <a16:creationId xmlns:a16="http://schemas.microsoft.com/office/drawing/2014/main" id="{00000000-0008-0000-0000-0000C7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56" name="AutoShape 26">
          <a:extLst>
            <a:ext uri="{FF2B5EF4-FFF2-40B4-BE49-F238E27FC236}">
              <a16:creationId xmlns:a16="http://schemas.microsoft.com/office/drawing/2014/main" id="{00000000-0008-0000-0000-0000C8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57" name="AutoShape 22">
          <a:extLst>
            <a:ext uri="{FF2B5EF4-FFF2-40B4-BE49-F238E27FC236}">
              <a16:creationId xmlns:a16="http://schemas.microsoft.com/office/drawing/2014/main" id="{00000000-0008-0000-0000-0000C9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58" name="AutoShape 24">
          <a:extLst>
            <a:ext uri="{FF2B5EF4-FFF2-40B4-BE49-F238E27FC236}">
              <a16:creationId xmlns:a16="http://schemas.microsoft.com/office/drawing/2014/main" id="{00000000-0008-0000-0000-0000CA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59" name="AutoShape 26">
          <a:extLst>
            <a:ext uri="{FF2B5EF4-FFF2-40B4-BE49-F238E27FC236}">
              <a16:creationId xmlns:a16="http://schemas.microsoft.com/office/drawing/2014/main" id="{00000000-0008-0000-0000-0000CB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60" name="AutoShape 22">
          <a:extLst>
            <a:ext uri="{FF2B5EF4-FFF2-40B4-BE49-F238E27FC236}">
              <a16:creationId xmlns:a16="http://schemas.microsoft.com/office/drawing/2014/main" id="{00000000-0008-0000-0000-0000CC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61" name="AutoShape 22">
          <a:extLst>
            <a:ext uri="{FF2B5EF4-FFF2-40B4-BE49-F238E27FC236}">
              <a16:creationId xmlns:a16="http://schemas.microsoft.com/office/drawing/2014/main" id="{00000000-0008-0000-0000-0000CD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62" name="AutoShape 24">
          <a:extLst>
            <a:ext uri="{FF2B5EF4-FFF2-40B4-BE49-F238E27FC236}">
              <a16:creationId xmlns:a16="http://schemas.microsoft.com/office/drawing/2014/main" id="{00000000-0008-0000-0000-0000CE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63" name="AutoShape 26">
          <a:extLst>
            <a:ext uri="{FF2B5EF4-FFF2-40B4-BE49-F238E27FC236}">
              <a16:creationId xmlns:a16="http://schemas.microsoft.com/office/drawing/2014/main" id="{00000000-0008-0000-0000-0000CF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64" name="AutoShape 22">
          <a:extLst>
            <a:ext uri="{FF2B5EF4-FFF2-40B4-BE49-F238E27FC236}">
              <a16:creationId xmlns:a16="http://schemas.microsoft.com/office/drawing/2014/main" id="{00000000-0008-0000-0000-0000D0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65" name="AutoShape 22">
          <a:extLst>
            <a:ext uri="{FF2B5EF4-FFF2-40B4-BE49-F238E27FC236}">
              <a16:creationId xmlns:a16="http://schemas.microsoft.com/office/drawing/2014/main" id="{00000000-0008-0000-0000-0000D1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66" name="AutoShape 24">
          <a:extLst>
            <a:ext uri="{FF2B5EF4-FFF2-40B4-BE49-F238E27FC236}">
              <a16:creationId xmlns:a16="http://schemas.microsoft.com/office/drawing/2014/main" id="{00000000-0008-0000-0000-0000D2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67" name="AutoShape 26">
          <a:extLst>
            <a:ext uri="{FF2B5EF4-FFF2-40B4-BE49-F238E27FC236}">
              <a16:creationId xmlns:a16="http://schemas.microsoft.com/office/drawing/2014/main" id="{00000000-0008-0000-0000-0000D3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68" name="AutoShape 22">
          <a:extLst>
            <a:ext uri="{FF2B5EF4-FFF2-40B4-BE49-F238E27FC236}">
              <a16:creationId xmlns:a16="http://schemas.microsoft.com/office/drawing/2014/main" id="{00000000-0008-0000-0000-0000D4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69" name="AutoShape 24">
          <a:extLst>
            <a:ext uri="{FF2B5EF4-FFF2-40B4-BE49-F238E27FC236}">
              <a16:creationId xmlns:a16="http://schemas.microsoft.com/office/drawing/2014/main" id="{00000000-0008-0000-0000-0000D5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70" name="AutoShape 26">
          <a:extLst>
            <a:ext uri="{FF2B5EF4-FFF2-40B4-BE49-F238E27FC236}">
              <a16:creationId xmlns:a16="http://schemas.microsoft.com/office/drawing/2014/main" id="{00000000-0008-0000-0000-0000D6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71" name="AutoShape 22">
          <a:extLst>
            <a:ext uri="{FF2B5EF4-FFF2-40B4-BE49-F238E27FC236}">
              <a16:creationId xmlns:a16="http://schemas.microsoft.com/office/drawing/2014/main" id="{00000000-0008-0000-0000-0000D7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72" name="AutoShape 24">
          <a:extLst>
            <a:ext uri="{FF2B5EF4-FFF2-40B4-BE49-F238E27FC236}">
              <a16:creationId xmlns:a16="http://schemas.microsoft.com/office/drawing/2014/main" id="{00000000-0008-0000-0000-0000D8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73" name="AutoShape 26">
          <a:extLst>
            <a:ext uri="{FF2B5EF4-FFF2-40B4-BE49-F238E27FC236}">
              <a16:creationId xmlns:a16="http://schemas.microsoft.com/office/drawing/2014/main" id="{00000000-0008-0000-0000-0000D9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74" name="AutoShape 22">
          <a:extLst>
            <a:ext uri="{FF2B5EF4-FFF2-40B4-BE49-F238E27FC236}">
              <a16:creationId xmlns:a16="http://schemas.microsoft.com/office/drawing/2014/main" id="{00000000-0008-0000-0000-0000DA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75" name="AutoShape 24">
          <a:extLst>
            <a:ext uri="{FF2B5EF4-FFF2-40B4-BE49-F238E27FC236}">
              <a16:creationId xmlns:a16="http://schemas.microsoft.com/office/drawing/2014/main" id="{00000000-0008-0000-0000-0000DB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76" name="AutoShape 26">
          <a:extLst>
            <a:ext uri="{FF2B5EF4-FFF2-40B4-BE49-F238E27FC236}">
              <a16:creationId xmlns:a16="http://schemas.microsoft.com/office/drawing/2014/main" id="{00000000-0008-0000-0000-0000DC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77" name="AutoShape 22">
          <a:extLst>
            <a:ext uri="{FF2B5EF4-FFF2-40B4-BE49-F238E27FC236}">
              <a16:creationId xmlns:a16="http://schemas.microsoft.com/office/drawing/2014/main" id="{00000000-0008-0000-0000-0000DD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78" name="AutoShape 24">
          <a:extLst>
            <a:ext uri="{FF2B5EF4-FFF2-40B4-BE49-F238E27FC236}">
              <a16:creationId xmlns:a16="http://schemas.microsoft.com/office/drawing/2014/main" id="{00000000-0008-0000-0000-0000DE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79" name="AutoShape 26">
          <a:extLst>
            <a:ext uri="{FF2B5EF4-FFF2-40B4-BE49-F238E27FC236}">
              <a16:creationId xmlns:a16="http://schemas.microsoft.com/office/drawing/2014/main" id="{00000000-0008-0000-0000-0000DF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80" name="AutoShape 22">
          <a:extLst>
            <a:ext uri="{FF2B5EF4-FFF2-40B4-BE49-F238E27FC236}">
              <a16:creationId xmlns:a16="http://schemas.microsoft.com/office/drawing/2014/main" id="{00000000-0008-0000-0000-0000E0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81" name="AutoShape 24">
          <a:extLst>
            <a:ext uri="{FF2B5EF4-FFF2-40B4-BE49-F238E27FC236}">
              <a16:creationId xmlns:a16="http://schemas.microsoft.com/office/drawing/2014/main" id="{00000000-0008-0000-0000-0000E1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82" name="AutoShape 26">
          <a:extLst>
            <a:ext uri="{FF2B5EF4-FFF2-40B4-BE49-F238E27FC236}">
              <a16:creationId xmlns:a16="http://schemas.microsoft.com/office/drawing/2014/main" id="{00000000-0008-0000-0000-0000E2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83" name="AutoShape 22">
          <a:extLst>
            <a:ext uri="{FF2B5EF4-FFF2-40B4-BE49-F238E27FC236}">
              <a16:creationId xmlns:a16="http://schemas.microsoft.com/office/drawing/2014/main" id="{00000000-0008-0000-0000-0000E3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84" name="AutoShape 24">
          <a:extLst>
            <a:ext uri="{FF2B5EF4-FFF2-40B4-BE49-F238E27FC236}">
              <a16:creationId xmlns:a16="http://schemas.microsoft.com/office/drawing/2014/main" id="{00000000-0008-0000-0000-0000E4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85" name="AutoShape 26">
          <a:extLst>
            <a:ext uri="{FF2B5EF4-FFF2-40B4-BE49-F238E27FC236}">
              <a16:creationId xmlns:a16="http://schemas.microsoft.com/office/drawing/2014/main" id="{00000000-0008-0000-0000-0000E5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86" name="AutoShape 22">
          <a:extLst>
            <a:ext uri="{FF2B5EF4-FFF2-40B4-BE49-F238E27FC236}">
              <a16:creationId xmlns:a16="http://schemas.microsoft.com/office/drawing/2014/main" id="{00000000-0008-0000-0000-0000E6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87" name="AutoShape 24">
          <a:extLst>
            <a:ext uri="{FF2B5EF4-FFF2-40B4-BE49-F238E27FC236}">
              <a16:creationId xmlns:a16="http://schemas.microsoft.com/office/drawing/2014/main" id="{00000000-0008-0000-0000-0000E7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88" name="AutoShape 26">
          <a:extLst>
            <a:ext uri="{FF2B5EF4-FFF2-40B4-BE49-F238E27FC236}">
              <a16:creationId xmlns:a16="http://schemas.microsoft.com/office/drawing/2014/main" id="{00000000-0008-0000-0000-0000E8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89" name="AutoShape 22">
          <a:extLst>
            <a:ext uri="{FF2B5EF4-FFF2-40B4-BE49-F238E27FC236}">
              <a16:creationId xmlns:a16="http://schemas.microsoft.com/office/drawing/2014/main" id="{00000000-0008-0000-0000-0000E9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90" name="AutoShape 24">
          <a:extLst>
            <a:ext uri="{FF2B5EF4-FFF2-40B4-BE49-F238E27FC236}">
              <a16:creationId xmlns:a16="http://schemas.microsoft.com/office/drawing/2014/main" id="{00000000-0008-0000-0000-0000EA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91" name="AutoShape 26">
          <a:extLst>
            <a:ext uri="{FF2B5EF4-FFF2-40B4-BE49-F238E27FC236}">
              <a16:creationId xmlns:a16="http://schemas.microsoft.com/office/drawing/2014/main" id="{00000000-0008-0000-0000-0000EB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92" name="AutoShape 22">
          <a:extLst>
            <a:ext uri="{FF2B5EF4-FFF2-40B4-BE49-F238E27FC236}">
              <a16:creationId xmlns:a16="http://schemas.microsoft.com/office/drawing/2014/main" id="{00000000-0008-0000-0000-0000EC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93" name="AutoShape 22">
          <a:extLst>
            <a:ext uri="{FF2B5EF4-FFF2-40B4-BE49-F238E27FC236}">
              <a16:creationId xmlns:a16="http://schemas.microsoft.com/office/drawing/2014/main" id="{00000000-0008-0000-0000-0000ED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94" name="AutoShape 24">
          <a:extLst>
            <a:ext uri="{FF2B5EF4-FFF2-40B4-BE49-F238E27FC236}">
              <a16:creationId xmlns:a16="http://schemas.microsoft.com/office/drawing/2014/main" id="{00000000-0008-0000-0000-0000EE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95" name="AutoShape 26">
          <a:extLst>
            <a:ext uri="{FF2B5EF4-FFF2-40B4-BE49-F238E27FC236}">
              <a16:creationId xmlns:a16="http://schemas.microsoft.com/office/drawing/2014/main" id="{00000000-0008-0000-0000-0000EF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96" name="AutoShape 22">
          <a:extLst>
            <a:ext uri="{FF2B5EF4-FFF2-40B4-BE49-F238E27FC236}">
              <a16:creationId xmlns:a16="http://schemas.microsoft.com/office/drawing/2014/main" id="{00000000-0008-0000-0000-0000F0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97" name="AutoShape 24">
          <a:extLst>
            <a:ext uri="{FF2B5EF4-FFF2-40B4-BE49-F238E27FC236}">
              <a16:creationId xmlns:a16="http://schemas.microsoft.com/office/drawing/2014/main" id="{00000000-0008-0000-0000-0000F1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98" name="AutoShape 26">
          <a:extLst>
            <a:ext uri="{FF2B5EF4-FFF2-40B4-BE49-F238E27FC236}">
              <a16:creationId xmlns:a16="http://schemas.microsoft.com/office/drawing/2014/main" id="{00000000-0008-0000-0000-0000F2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499" name="AutoShape 22">
          <a:extLst>
            <a:ext uri="{FF2B5EF4-FFF2-40B4-BE49-F238E27FC236}">
              <a16:creationId xmlns:a16="http://schemas.microsoft.com/office/drawing/2014/main" id="{00000000-0008-0000-0000-0000F3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500" name="AutoShape 22">
          <a:extLst>
            <a:ext uri="{FF2B5EF4-FFF2-40B4-BE49-F238E27FC236}">
              <a16:creationId xmlns:a16="http://schemas.microsoft.com/office/drawing/2014/main" id="{00000000-0008-0000-0000-0000F4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501" name="AutoShape 24">
          <a:extLst>
            <a:ext uri="{FF2B5EF4-FFF2-40B4-BE49-F238E27FC236}">
              <a16:creationId xmlns:a16="http://schemas.microsoft.com/office/drawing/2014/main" id="{00000000-0008-0000-0000-0000F5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502" name="AutoShape 26">
          <a:extLst>
            <a:ext uri="{FF2B5EF4-FFF2-40B4-BE49-F238E27FC236}">
              <a16:creationId xmlns:a16="http://schemas.microsoft.com/office/drawing/2014/main" id="{00000000-0008-0000-0000-0000F6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503" name="AutoShape 22">
          <a:extLst>
            <a:ext uri="{FF2B5EF4-FFF2-40B4-BE49-F238E27FC236}">
              <a16:creationId xmlns:a16="http://schemas.microsoft.com/office/drawing/2014/main" id="{00000000-0008-0000-0000-0000F7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504" name="AutoShape 24">
          <a:extLst>
            <a:ext uri="{FF2B5EF4-FFF2-40B4-BE49-F238E27FC236}">
              <a16:creationId xmlns:a16="http://schemas.microsoft.com/office/drawing/2014/main" id="{00000000-0008-0000-0000-0000F8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180</xdr:row>
      <xdr:rowOff>0</xdr:rowOff>
    </xdr:from>
    <xdr:ext cx="152400" cy="152400"/>
    <xdr:sp macro="" textlink="">
      <xdr:nvSpPr>
        <xdr:cNvPr id="505" name="AutoShape 26">
          <a:extLst>
            <a:ext uri="{FF2B5EF4-FFF2-40B4-BE49-F238E27FC236}">
              <a16:creationId xmlns:a16="http://schemas.microsoft.com/office/drawing/2014/main" id="{00000000-0008-0000-0000-0000F9010000}"/>
            </a:ext>
          </a:extLst>
        </xdr:cNvPr>
        <xdr:cNvSpPr>
          <a:spLocks noChangeAspect="1" noChangeArrowheads="1"/>
        </xdr:cNvSpPr>
      </xdr:nvSpPr>
      <xdr:spPr bwMode="auto">
        <a:xfrm>
          <a:off x="10172700" y="106489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8</xdr:col>
      <xdr:colOff>0</xdr:colOff>
      <xdr:row>78</xdr:row>
      <xdr:rowOff>0</xdr:rowOff>
    </xdr:from>
    <xdr:to>
      <xdr:col>8</xdr:col>
      <xdr:colOff>152400</xdr:colOff>
      <xdr:row>78</xdr:row>
      <xdr:rowOff>152400</xdr:rowOff>
    </xdr:to>
    <xdr:sp macro="" textlink="">
      <xdr:nvSpPr>
        <xdr:cNvPr id="2" name="AutoShape 34">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12296775" y="171831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78</xdr:row>
      <xdr:rowOff>0</xdr:rowOff>
    </xdr:from>
    <xdr:to>
      <xdr:col>8</xdr:col>
      <xdr:colOff>152400</xdr:colOff>
      <xdr:row>78</xdr:row>
      <xdr:rowOff>152400</xdr:rowOff>
    </xdr:to>
    <xdr:sp macro="" textlink="">
      <xdr:nvSpPr>
        <xdr:cNvPr id="3" name="AutoShape 38">
          <a:extLst>
            <a:ext uri="{FF2B5EF4-FFF2-40B4-BE49-F238E27FC236}">
              <a16:creationId xmlns:a16="http://schemas.microsoft.com/office/drawing/2014/main" id="{00000000-0008-0000-0100-000003000000}"/>
            </a:ext>
          </a:extLst>
        </xdr:cNvPr>
        <xdr:cNvSpPr>
          <a:spLocks noChangeAspect="1" noChangeArrowheads="1"/>
        </xdr:cNvSpPr>
      </xdr:nvSpPr>
      <xdr:spPr bwMode="auto">
        <a:xfrm>
          <a:off x="12296775" y="171831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78</xdr:row>
      <xdr:rowOff>0</xdr:rowOff>
    </xdr:from>
    <xdr:to>
      <xdr:col>7</xdr:col>
      <xdr:colOff>152400</xdr:colOff>
      <xdr:row>78</xdr:row>
      <xdr:rowOff>152400</xdr:rowOff>
    </xdr:to>
    <xdr:sp macro="" textlink="">
      <xdr:nvSpPr>
        <xdr:cNvPr id="4" name="AutoShape 40">
          <a:extLst>
            <a:ext uri="{FF2B5EF4-FFF2-40B4-BE49-F238E27FC236}">
              <a16:creationId xmlns:a16="http://schemas.microsoft.com/office/drawing/2014/main" id="{00000000-0008-0000-0100-000004000000}"/>
            </a:ext>
          </a:extLst>
        </xdr:cNvPr>
        <xdr:cNvSpPr>
          <a:spLocks noChangeAspect="1" noChangeArrowheads="1"/>
        </xdr:cNvSpPr>
      </xdr:nvSpPr>
      <xdr:spPr bwMode="auto">
        <a:xfrm>
          <a:off x="10877550" y="171831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78</xdr:row>
      <xdr:rowOff>0</xdr:rowOff>
    </xdr:from>
    <xdr:to>
      <xdr:col>8</xdr:col>
      <xdr:colOff>152400</xdr:colOff>
      <xdr:row>78</xdr:row>
      <xdr:rowOff>152400</xdr:rowOff>
    </xdr:to>
    <xdr:sp macro="" textlink="">
      <xdr:nvSpPr>
        <xdr:cNvPr id="5" name="AutoShape 41">
          <a:extLst>
            <a:ext uri="{FF2B5EF4-FFF2-40B4-BE49-F238E27FC236}">
              <a16:creationId xmlns:a16="http://schemas.microsoft.com/office/drawing/2014/main" id="{00000000-0008-0000-0100-000005000000}"/>
            </a:ext>
          </a:extLst>
        </xdr:cNvPr>
        <xdr:cNvSpPr>
          <a:spLocks noChangeAspect="1" noChangeArrowheads="1"/>
        </xdr:cNvSpPr>
      </xdr:nvSpPr>
      <xdr:spPr bwMode="auto">
        <a:xfrm>
          <a:off x="12296775" y="171831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78</xdr:row>
      <xdr:rowOff>0</xdr:rowOff>
    </xdr:from>
    <xdr:to>
      <xdr:col>8</xdr:col>
      <xdr:colOff>152400</xdr:colOff>
      <xdr:row>78</xdr:row>
      <xdr:rowOff>152400</xdr:rowOff>
    </xdr:to>
    <xdr:sp macro="" textlink="">
      <xdr:nvSpPr>
        <xdr:cNvPr id="6" name="AutoShape 36">
          <a:extLst>
            <a:ext uri="{FF2B5EF4-FFF2-40B4-BE49-F238E27FC236}">
              <a16:creationId xmlns:a16="http://schemas.microsoft.com/office/drawing/2014/main" id="{00000000-0008-0000-0100-000006000000}"/>
            </a:ext>
          </a:extLst>
        </xdr:cNvPr>
        <xdr:cNvSpPr>
          <a:spLocks noChangeAspect="1" noChangeArrowheads="1"/>
        </xdr:cNvSpPr>
      </xdr:nvSpPr>
      <xdr:spPr bwMode="auto">
        <a:xfrm>
          <a:off x="12296775" y="16497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8</xdr:col>
      <xdr:colOff>0</xdr:colOff>
      <xdr:row>78</xdr:row>
      <xdr:rowOff>0</xdr:rowOff>
    </xdr:from>
    <xdr:ext cx="152400" cy="152400"/>
    <xdr:sp macro="" textlink="">
      <xdr:nvSpPr>
        <xdr:cNvPr id="7" name="AutoShape 22">
          <a:extLst>
            <a:ext uri="{FF2B5EF4-FFF2-40B4-BE49-F238E27FC236}">
              <a16:creationId xmlns:a16="http://schemas.microsoft.com/office/drawing/2014/main" id="{00000000-0008-0000-0100-000007000000}"/>
            </a:ext>
          </a:extLst>
        </xdr:cNvPr>
        <xdr:cNvSpPr>
          <a:spLocks noChangeAspect="1" noChangeArrowheads="1"/>
        </xdr:cNvSpPr>
      </xdr:nvSpPr>
      <xdr:spPr bwMode="auto">
        <a:xfrm>
          <a:off x="12296775" y="171831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8" name="AutoShape 24">
          <a:extLst>
            <a:ext uri="{FF2B5EF4-FFF2-40B4-BE49-F238E27FC236}">
              <a16:creationId xmlns:a16="http://schemas.microsoft.com/office/drawing/2014/main" id="{00000000-0008-0000-0100-000008000000}"/>
            </a:ext>
          </a:extLst>
        </xdr:cNvPr>
        <xdr:cNvSpPr>
          <a:spLocks noChangeAspect="1" noChangeArrowheads="1"/>
        </xdr:cNvSpPr>
      </xdr:nvSpPr>
      <xdr:spPr bwMode="auto">
        <a:xfrm>
          <a:off x="12296775" y="171831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9" name="AutoShape 26">
          <a:extLst>
            <a:ext uri="{FF2B5EF4-FFF2-40B4-BE49-F238E27FC236}">
              <a16:creationId xmlns:a16="http://schemas.microsoft.com/office/drawing/2014/main" id="{00000000-0008-0000-0100-000009000000}"/>
            </a:ext>
          </a:extLst>
        </xdr:cNvPr>
        <xdr:cNvSpPr>
          <a:spLocks noChangeAspect="1" noChangeArrowheads="1"/>
        </xdr:cNvSpPr>
      </xdr:nvSpPr>
      <xdr:spPr bwMode="auto">
        <a:xfrm>
          <a:off x="12296775" y="171831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10" name="AutoShape 22">
          <a:extLst>
            <a:ext uri="{FF2B5EF4-FFF2-40B4-BE49-F238E27FC236}">
              <a16:creationId xmlns:a16="http://schemas.microsoft.com/office/drawing/2014/main" id="{00000000-0008-0000-0100-00000A000000}"/>
            </a:ext>
          </a:extLst>
        </xdr:cNvPr>
        <xdr:cNvSpPr>
          <a:spLocks noChangeAspect="1" noChangeArrowheads="1"/>
        </xdr:cNvSpPr>
      </xdr:nvSpPr>
      <xdr:spPr bwMode="auto">
        <a:xfrm>
          <a:off x="12296775" y="171831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11" name="AutoShape 24">
          <a:extLst>
            <a:ext uri="{FF2B5EF4-FFF2-40B4-BE49-F238E27FC236}">
              <a16:creationId xmlns:a16="http://schemas.microsoft.com/office/drawing/2014/main" id="{00000000-0008-0000-0100-00000B000000}"/>
            </a:ext>
          </a:extLst>
        </xdr:cNvPr>
        <xdr:cNvSpPr>
          <a:spLocks noChangeAspect="1" noChangeArrowheads="1"/>
        </xdr:cNvSpPr>
      </xdr:nvSpPr>
      <xdr:spPr bwMode="auto">
        <a:xfrm>
          <a:off x="12296775" y="171831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12" name="AutoShape 26">
          <a:extLst>
            <a:ext uri="{FF2B5EF4-FFF2-40B4-BE49-F238E27FC236}">
              <a16:creationId xmlns:a16="http://schemas.microsoft.com/office/drawing/2014/main" id="{00000000-0008-0000-0100-00000C000000}"/>
            </a:ext>
          </a:extLst>
        </xdr:cNvPr>
        <xdr:cNvSpPr>
          <a:spLocks noChangeAspect="1" noChangeArrowheads="1"/>
        </xdr:cNvSpPr>
      </xdr:nvSpPr>
      <xdr:spPr bwMode="auto">
        <a:xfrm>
          <a:off x="12296775" y="171831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13" name="AutoShape 22">
          <a:extLst>
            <a:ext uri="{FF2B5EF4-FFF2-40B4-BE49-F238E27FC236}">
              <a16:creationId xmlns:a16="http://schemas.microsoft.com/office/drawing/2014/main" id="{00000000-0008-0000-0100-00000D000000}"/>
            </a:ext>
          </a:extLst>
        </xdr:cNvPr>
        <xdr:cNvSpPr>
          <a:spLocks noChangeAspect="1" noChangeArrowheads="1"/>
        </xdr:cNvSpPr>
      </xdr:nvSpPr>
      <xdr:spPr bwMode="auto">
        <a:xfrm>
          <a:off x="12296775" y="16497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14" name="AutoShape 22">
          <a:extLst>
            <a:ext uri="{FF2B5EF4-FFF2-40B4-BE49-F238E27FC236}">
              <a16:creationId xmlns:a16="http://schemas.microsoft.com/office/drawing/2014/main" id="{00000000-0008-0000-0100-00000E000000}"/>
            </a:ext>
          </a:extLst>
        </xdr:cNvPr>
        <xdr:cNvSpPr>
          <a:spLocks noChangeAspect="1" noChangeArrowheads="1"/>
        </xdr:cNvSpPr>
      </xdr:nvSpPr>
      <xdr:spPr bwMode="auto">
        <a:xfrm>
          <a:off x="12296775" y="16497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15" name="AutoShape 24">
          <a:extLst>
            <a:ext uri="{FF2B5EF4-FFF2-40B4-BE49-F238E27FC236}">
              <a16:creationId xmlns:a16="http://schemas.microsoft.com/office/drawing/2014/main" id="{00000000-0008-0000-0100-00000F000000}"/>
            </a:ext>
          </a:extLst>
        </xdr:cNvPr>
        <xdr:cNvSpPr>
          <a:spLocks noChangeAspect="1" noChangeArrowheads="1"/>
        </xdr:cNvSpPr>
      </xdr:nvSpPr>
      <xdr:spPr bwMode="auto">
        <a:xfrm>
          <a:off x="12296775" y="16497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16" name="AutoShape 26">
          <a:extLst>
            <a:ext uri="{FF2B5EF4-FFF2-40B4-BE49-F238E27FC236}">
              <a16:creationId xmlns:a16="http://schemas.microsoft.com/office/drawing/2014/main" id="{00000000-0008-0000-0100-000010000000}"/>
            </a:ext>
          </a:extLst>
        </xdr:cNvPr>
        <xdr:cNvSpPr>
          <a:spLocks noChangeAspect="1" noChangeArrowheads="1"/>
        </xdr:cNvSpPr>
      </xdr:nvSpPr>
      <xdr:spPr bwMode="auto">
        <a:xfrm>
          <a:off x="12296775" y="16497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17" name="AutoShape 22">
          <a:extLst>
            <a:ext uri="{FF2B5EF4-FFF2-40B4-BE49-F238E27FC236}">
              <a16:creationId xmlns:a16="http://schemas.microsoft.com/office/drawing/2014/main" id="{00000000-0008-0000-0100-000011000000}"/>
            </a:ext>
          </a:extLst>
        </xdr:cNvPr>
        <xdr:cNvSpPr>
          <a:spLocks noChangeAspect="1" noChangeArrowheads="1"/>
        </xdr:cNvSpPr>
      </xdr:nvSpPr>
      <xdr:spPr bwMode="auto">
        <a:xfrm>
          <a:off x="12296775" y="16497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18" name="AutoShape 24">
          <a:extLst>
            <a:ext uri="{FF2B5EF4-FFF2-40B4-BE49-F238E27FC236}">
              <a16:creationId xmlns:a16="http://schemas.microsoft.com/office/drawing/2014/main" id="{00000000-0008-0000-0100-000012000000}"/>
            </a:ext>
          </a:extLst>
        </xdr:cNvPr>
        <xdr:cNvSpPr>
          <a:spLocks noChangeAspect="1" noChangeArrowheads="1"/>
        </xdr:cNvSpPr>
      </xdr:nvSpPr>
      <xdr:spPr bwMode="auto">
        <a:xfrm>
          <a:off x="12296775" y="16497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19" name="AutoShape 26">
          <a:extLst>
            <a:ext uri="{FF2B5EF4-FFF2-40B4-BE49-F238E27FC236}">
              <a16:creationId xmlns:a16="http://schemas.microsoft.com/office/drawing/2014/main" id="{00000000-0008-0000-0100-000013000000}"/>
            </a:ext>
          </a:extLst>
        </xdr:cNvPr>
        <xdr:cNvSpPr>
          <a:spLocks noChangeAspect="1" noChangeArrowheads="1"/>
        </xdr:cNvSpPr>
      </xdr:nvSpPr>
      <xdr:spPr bwMode="auto">
        <a:xfrm>
          <a:off x="12296775" y="16497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20" name="AutoShape 22">
          <a:extLst>
            <a:ext uri="{FF2B5EF4-FFF2-40B4-BE49-F238E27FC236}">
              <a16:creationId xmlns:a16="http://schemas.microsoft.com/office/drawing/2014/main" id="{00000000-0008-0000-0100-000014000000}"/>
            </a:ext>
          </a:extLst>
        </xdr:cNvPr>
        <xdr:cNvSpPr>
          <a:spLocks noChangeAspect="1" noChangeArrowheads="1"/>
        </xdr:cNvSpPr>
      </xdr:nvSpPr>
      <xdr:spPr bwMode="auto">
        <a:xfrm>
          <a:off x="12296775" y="14268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21" name="AutoShape 22">
          <a:extLst>
            <a:ext uri="{FF2B5EF4-FFF2-40B4-BE49-F238E27FC236}">
              <a16:creationId xmlns:a16="http://schemas.microsoft.com/office/drawing/2014/main" id="{00000000-0008-0000-0100-000015000000}"/>
            </a:ext>
          </a:extLst>
        </xdr:cNvPr>
        <xdr:cNvSpPr>
          <a:spLocks noChangeAspect="1" noChangeArrowheads="1"/>
        </xdr:cNvSpPr>
      </xdr:nvSpPr>
      <xdr:spPr bwMode="auto">
        <a:xfrm>
          <a:off x="12296775" y="14268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22" name="AutoShape 24">
          <a:extLst>
            <a:ext uri="{FF2B5EF4-FFF2-40B4-BE49-F238E27FC236}">
              <a16:creationId xmlns:a16="http://schemas.microsoft.com/office/drawing/2014/main" id="{00000000-0008-0000-0100-000016000000}"/>
            </a:ext>
          </a:extLst>
        </xdr:cNvPr>
        <xdr:cNvSpPr>
          <a:spLocks noChangeAspect="1" noChangeArrowheads="1"/>
        </xdr:cNvSpPr>
      </xdr:nvSpPr>
      <xdr:spPr bwMode="auto">
        <a:xfrm>
          <a:off x="12296775" y="14268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23" name="AutoShape 26">
          <a:extLst>
            <a:ext uri="{FF2B5EF4-FFF2-40B4-BE49-F238E27FC236}">
              <a16:creationId xmlns:a16="http://schemas.microsoft.com/office/drawing/2014/main" id="{00000000-0008-0000-0100-000017000000}"/>
            </a:ext>
          </a:extLst>
        </xdr:cNvPr>
        <xdr:cNvSpPr>
          <a:spLocks noChangeAspect="1" noChangeArrowheads="1"/>
        </xdr:cNvSpPr>
      </xdr:nvSpPr>
      <xdr:spPr bwMode="auto">
        <a:xfrm>
          <a:off x="12296775" y="14268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24" name="AutoShape 22">
          <a:extLst>
            <a:ext uri="{FF2B5EF4-FFF2-40B4-BE49-F238E27FC236}">
              <a16:creationId xmlns:a16="http://schemas.microsoft.com/office/drawing/2014/main" id="{00000000-0008-0000-0100-000018000000}"/>
            </a:ext>
          </a:extLst>
        </xdr:cNvPr>
        <xdr:cNvSpPr>
          <a:spLocks noChangeAspect="1" noChangeArrowheads="1"/>
        </xdr:cNvSpPr>
      </xdr:nvSpPr>
      <xdr:spPr bwMode="auto">
        <a:xfrm>
          <a:off x="12296775" y="14268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25" name="AutoShape 24">
          <a:extLst>
            <a:ext uri="{FF2B5EF4-FFF2-40B4-BE49-F238E27FC236}">
              <a16:creationId xmlns:a16="http://schemas.microsoft.com/office/drawing/2014/main" id="{00000000-0008-0000-0100-000019000000}"/>
            </a:ext>
          </a:extLst>
        </xdr:cNvPr>
        <xdr:cNvSpPr>
          <a:spLocks noChangeAspect="1" noChangeArrowheads="1"/>
        </xdr:cNvSpPr>
      </xdr:nvSpPr>
      <xdr:spPr bwMode="auto">
        <a:xfrm>
          <a:off x="12296775" y="14268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26" name="AutoShape 26">
          <a:extLst>
            <a:ext uri="{FF2B5EF4-FFF2-40B4-BE49-F238E27FC236}">
              <a16:creationId xmlns:a16="http://schemas.microsoft.com/office/drawing/2014/main" id="{00000000-0008-0000-0100-00001A000000}"/>
            </a:ext>
          </a:extLst>
        </xdr:cNvPr>
        <xdr:cNvSpPr>
          <a:spLocks noChangeAspect="1" noChangeArrowheads="1"/>
        </xdr:cNvSpPr>
      </xdr:nvSpPr>
      <xdr:spPr bwMode="auto">
        <a:xfrm>
          <a:off x="12296775" y="14268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27" name="AutoShape 22">
          <a:extLst>
            <a:ext uri="{FF2B5EF4-FFF2-40B4-BE49-F238E27FC236}">
              <a16:creationId xmlns:a16="http://schemas.microsoft.com/office/drawing/2014/main" id="{00000000-0008-0000-0100-00001B000000}"/>
            </a:ext>
          </a:extLst>
        </xdr:cNvPr>
        <xdr:cNvSpPr>
          <a:spLocks noChangeAspect="1" noChangeArrowheads="1"/>
        </xdr:cNvSpPr>
      </xdr:nvSpPr>
      <xdr:spPr bwMode="auto">
        <a:xfrm>
          <a:off x="13696293" y="470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28" name="AutoShape 22">
          <a:extLst>
            <a:ext uri="{FF2B5EF4-FFF2-40B4-BE49-F238E27FC236}">
              <a16:creationId xmlns:a16="http://schemas.microsoft.com/office/drawing/2014/main" id="{00000000-0008-0000-0100-00001C000000}"/>
            </a:ext>
          </a:extLst>
        </xdr:cNvPr>
        <xdr:cNvSpPr>
          <a:spLocks noChangeAspect="1" noChangeArrowheads="1"/>
        </xdr:cNvSpPr>
      </xdr:nvSpPr>
      <xdr:spPr bwMode="auto">
        <a:xfrm>
          <a:off x="13696293" y="470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29" name="AutoShape 24">
          <a:extLst>
            <a:ext uri="{FF2B5EF4-FFF2-40B4-BE49-F238E27FC236}">
              <a16:creationId xmlns:a16="http://schemas.microsoft.com/office/drawing/2014/main" id="{00000000-0008-0000-0100-00001D000000}"/>
            </a:ext>
          </a:extLst>
        </xdr:cNvPr>
        <xdr:cNvSpPr>
          <a:spLocks noChangeAspect="1" noChangeArrowheads="1"/>
        </xdr:cNvSpPr>
      </xdr:nvSpPr>
      <xdr:spPr bwMode="auto">
        <a:xfrm>
          <a:off x="13696293" y="470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0" name="AutoShape 26">
          <a:extLst>
            <a:ext uri="{FF2B5EF4-FFF2-40B4-BE49-F238E27FC236}">
              <a16:creationId xmlns:a16="http://schemas.microsoft.com/office/drawing/2014/main" id="{00000000-0008-0000-0100-00001E000000}"/>
            </a:ext>
          </a:extLst>
        </xdr:cNvPr>
        <xdr:cNvSpPr>
          <a:spLocks noChangeAspect="1" noChangeArrowheads="1"/>
        </xdr:cNvSpPr>
      </xdr:nvSpPr>
      <xdr:spPr bwMode="auto">
        <a:xfrm>
          <a:off x="13696293" y="470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1" name="AutoShape 22">
          <a:extLst>
            <a:ext uri="{FF2B5EF4-FFF2-40B4-BE49-F238E27FC236}">
              <a16:creationId xmlns:a16="http://schemas.microsoft.com/office/drawing/2014/main" id="{00000000-0008-0000-0100-00001F000000}"/>
            </a:ext>
          </a:extLst>
        </xdr:cNvPr>
        <xdr:cNvSpPr>
          <a:spLocks noChangeAspect="1" noChangeArrowheads="1"/>
        </xdr:cNvSpPr>
      </xdr:nvSpPr>
      <xdr:spPr bwMode="auto">
        <a:xfrm>
          <a:off x="13696293" y="470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2" name="AutoShape 24">
          <a:extLst>
            <a:ext uri="{FF2B5EF4-FFF2-40B4-BE49-F238E27FC236}">
              <a16:creationId xmlns:a16="http://schemas.microsoft.com/office/drawing/2014/main" id="{00000000-0008-0000-0100-000020000000}"/>
            </a:ext>
          </a:extLst>
        </xdr:cNvPr>
        <xdr:cNvSpPr>
          <a:spLocks noChangeAspect="1" noChangeArrowheads="1"/>
        </xdr:cNvSpPr>
      </xdr:nvSpPr>
      <xdr:spPr bwMode="auto">
        <a:xfrm>
          <a:off x="13696293" y="470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3" name="AutoShape 26">
          <a:extLst>
            <a:ext uri="{FF2B5EF4-FFF2-40B4-BE49-F238E27FC236}">
              <a16:creationId xmlns:a16="http://schemas.microsoft.com/office/drawing/2014/main" id="{00000000-0008-0000-0100-000021000000}"/>
            </a:ext>
          </a:extLst>
        </xdr:cNvPr>
        <xdr:cNvSpPr>
          <a:spLocks noChangeAspect="1" noChangeArrowheads="1"/>
        </xdr:cNvSpPr>
      </xdr:nvSpPr>
      <xdr:spPr bwMode="auto">
        <a:xfrm>
          <a:off x="13696293" y="470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4" name="AutoShape 22">
          <a:extLst>
            <a:ext uri="{FF2B5EF4-FFF2-40B4-BE49-F238E27FC236}">
              <a16:creationId xmlns:a16="http://schemas.microsoft.com/office/drawing/2014/main" id="{00000000-0008-0000-0100-000022000000}"/>
            </a:ext>
          </a:extLst>
        </xdr:cNvPr>
        <xdr:cNvSpPr>
          <a:spLocks noChangeAspect="1" noChangeArrowheads="1"/>
        </xdr:cNvSpPr>
      </xdr:nvSpPr>
      <xdr:spPr bwMode="auto">
        <a:xfrm>
          <a:off x="13696293" y="2145862"/>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5" name="AutoShape 22">
          <a:extLst>
            <a:ext uri="{FF2B5EF4-FFF2-40B4-BE49-F238E27FC236}">
              <a16:creationId xmlns:a16="http://schemas.microsoft.com/office/drawing/2014/main" id="{00000000-0008-0000-0100-000023000000}"/>
            </a:ext>
          </a:extLst>
        </xdr:cNvPr>
        <xdr:cNvSpPr>
          <a:spLocks noChangeAspect="1" noChangeArrowheads="1"/>
        </xdr:cNvSpPr>
      </xdr:nvSpPr>
      <xdr:spPr bwMode="auto">
        <a:xfrm>
          <a:off x="13696293" y="2145862"/>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6" name="AutoShape 24">
          <a:extLst>
            <a:ext uri="{FF2B5EF4-FFF2-40B4-BE49-F238E27FC236}">
              <a16:creationId xmlns:a16="http://schemas.microsoft.com/office/drawing/2014/main" id="{00000000-0008-0000-0100-000024000000}"/>
            </a:ext>
          </a:extLst>
        </xdr:cNvPr>
        <xdr:cNvSpPr>
          <a:spLocks noChangeAspect="1" noChangeArrowheads="1"/>
        </xdr:cNvSpPr>
      </xdr:nvSpPr>
      <xdr:spPr bwMode="auto">
        <a:xfrm>
          <a:off x="13696293" y="2145862"/>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7" name="AutoShape 26">
          <a:extLst>
            <a:ext uri="{FF2B5EF4-FFF2-40B4-BE49-F238E27FC236}">
              <a16:creationId xmlns:a16="http://schemas.microsoft.com/office/drawing/2014/main" id="{00000000-0008-0000-0100-000025000000}"/>
            </a:ext>
          </a:extLst>
        </xdr:cNvPr>
        <xdr:cNvSpPr>
          <a:spLocks noChangeAspect="1" noChangeArrowheads="1"/>
        </xdr:cNvSpPr>
      </xdr:nvSpPr>
      <xdr:spPr bwMode="auto">
        <a:xfrm>
          <a:off x="13696293" y="2145862"/>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8" name="AutoShape 22">
          <a:extLst>
            <a:ext uri="{FF2B5EF4-FFF2-40B4-BE49-F238E27FC236}">
              <a16:creationId xmlns:a16="http://schemas.microsoft.com/office/drawing/2014/main" id="{00000000-0008-0000-0100-000026000000}"/>
            </a:ext>
          </a:extLst>
        </xdr:cNvPr>
        <xdr:cNvSpPr>
          <a:spLocks noChangeAspect="1" noChangeArrowheads="1"/>
        </xdr:cNvSpPr>
      </xdr:nvSpPr>
      <xdr:spPr bwMode="auto">
        <a:xfrm>
          <a:off x="13696293" y="2145862"/>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9" name="AutoShape 24">
          <a:extLst>
            <a:ext uri="{FF2B5EF4-FFF2-40B4-BE49-F238E27FC236}">
              <a16:creationId xmlns:a16="http://schemas.microsoft.com/office/drawing/2014/main" id="{00000000-0008-0000-0100-000027000000}"/>
            </a:ext>
          </a:extLst>
        </xdr:cNvPr>
        <xdr:cNvSpPr>
          <a:spLocks noChangeAspect="1" noChangeArrowheads="1"/>
        </xdr:cNvSpPr>
      </xdr:nvSpPr>
      <xdr:spPr bwMode="auto">
        <a:xfrm>
          <a:off x="13696293" y="2145862"/>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40" name="AutoShape 26">
          <a:extLst>
            <a:ext uri="{FF2B5EF4-FFF2-40B4-BE49-F238E27FC236}">
              <a16:creationId xmlns:a16="http://schemas.microsoft.com/office/drawing/2014/main" id="{00000000-0008-0000-0100-000028000000}"/>
            </a:ext>
          </a:extLst>
        </xdr:cNvPr>
        <xdr:cNvSpPr>
          <a:spLocks noChangeAspect="1" noChangeArrowheads="1"/>
        </xdr:cNvSpPr>
      </xdr:nvSpPr>
      <xdr:spPr bwMode="auto">
        <a:xfrm>
          <a:off x="13696293" y="2145862"/>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41" name="AutoShape 22">
          <a:extLst>
            <a:ext uri="{FF2B5EF4-FFF2-40B4-BE49-F238E27FC236}">
              <a16:creationId xmlns:a16="http://schemas.microsoft.com/office/drawing/2014/main" id="{00000000-0008-0000-0100-000029000000}"/>
            </a:ext>
          </a:extLst>
        </xdr:cNvPr>
        <xdr:cNvSpPr>
          <a:spLocks noChangeAspect="1" noChangeArrowheads="1"/>
        </xdr:cNvSpPr>
      </xdr:nvSpPr>
      <xdr:spPr bwMode="auto">
        <a:xfrm>
          <a:off x="13696293" y="9065172"/>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42" name="AutoShape 22">
          <a:extLst>
            <a:ext uri="{FF2B5EF4-FFF2-40B4-BE49-F238E27FC236}">
              <a16:creationId xmlns:a16="http://schemas.microsoft.com/office/drawing/2014/main" id="{00000000-0008-0000-0100-00002A000000}"/>
            </a:ext>
          </a:extLst>
        </xdr:cNvPr>
        <xdr:cNvSpPr>
          <a:spLocks noChangeAspect="1" noChangeArrowheads="1"/>
        </xdr:cNvSpPr>
      </xdr:nvSpPr>
      <xdr:spPr bwMode="auto">
        <a:xfrm>
          <a:off x="13696293" y="9065172"/>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43" name="AutoShape 24">
          <a:extLst>
            <a:ext uri="{FF2B5EF4-FFF2-40B4-BE49-F238E27FC236}">
              <a16:creationId xmlns:a16="http://schemas.microsoft.com/office/drawing/2014/main" id="{00000000-0008-0000-0100-00002B000000}"/>
            </a:ext>
          </a:extLst>
        </xdr:cNvPr>
        <xdr:cNvSpPr>
          <a:spLocks noChangeAspect="1" noChangeArrowheads="1"/>
        </xdr:cNvSpPr>
      </xdr:nvSpPr>
      <xdr:spPr bwMode="auto">
        <a:xfrm>
          <a:off x="13696293" y="9065172"/>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44" name="AutoShape 26">
          <a:extLst>
            <a:ext uri="{FF2B5EF4-FFF2-40B4-BE49-F238E27FC236}">
              <a16:creationId xmlns:a16="http://schemas.microsoft.com/office/drawing/2014/main" id="{00000000-0008-0000-0100-00002C000000}"/>
            </a:ext>
          </a:extLst>
        </xdr:cNvPr>
        <xdr:cNvSpPr>
          <a:spLocks noChangeAspect="1" noChangeArrowheads="1"/>
        </xdr:cNvSpPr>
      </xdr:nvSpPr>
      <xdr:spPr bwMode="auto">
        <a:xfrm>
          <a:off x="13696293" y="9065172"/>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45" name="AutoShape 22">
          <a:extLst>
            <a:ext uri="{FF2B5EF4-FFF2-40B4-BE49-F238E27FC236}">
              <a16:creationId xmlns:a16="http://schemas.microsoft.com/office/drawing/2014/main" id="{00000000-0008-0000-0100-00002D000000}"/>
            </a:ext>
          </a:extLst>
        </xdr:cNvPr>
        <xdr:cNvSpPr>
          <a:spLocks noChangeAspect="1" noChangeArrowheads="1"/>
        </xdr:cNvSpPr>
      </xdr:nvSpPr>
      <xdr:spPr bwMode="auto">
        <a:xfrm>
          <a:off x="13696293" y="9065172"/>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46" name="AutoShape 24">
          <a:extLst>
            <a:ext uri="{FF2B5EF4-FFF2-40B4-BE49-F238E27FC236}">
              <a16:creationId xmlns:a16="http://schemas.microsoft.com/office/drawing/2014/main" id="{00000000-0008-0000-0100-00002E000000}"/>
            </a:ext>
          </a:extLst>
        </xdr:cNvPr>
        <xdr:cNvSpPr>
          <a:spLocks noChangeAspect="1" noChangeArrowheads="1"/>
        </xdr:cNvSpPr>
      </xdr:nvSpPr>
      <xdr:spPr bwMode="auto">
        <a:xfrm>
          <a:off x="13696293" y="9065172"/>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47" name="AutoShape 26">
          <a:extLst>
            <a:ext uri="{FF2B5EF4-FFF2-40B4-BE49-F238E27FC236}">
              <a16:creationId xmlns:a16="http://schemas.microsoft.com/office/drawing/2014/main" id="{00000000-0008-0000-0100-00002F000000}"/>
            </a:ext>
          </a:extLst>
        </xdr:cNvPr>
        <xdr:cNvSpPr>
          <a:spLocks noChangeAspect="1" noChangeArrowheads="1"/>
        </xdr:cNvSpPr>
      </xdr:nvSpPr>
      <xdr:spPr bwMode="auto">
        <a:xfrm>
          <a:off x="13696293" y="9065172"/>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48" name="AutoShape 22">
          <a:extLst>
            <a:ext uri="{FF2B5EF4-FFF2-40B4-BE49-F238E27FC236}">
              <a16:creationId xmlns:a16="http://schemas.microsoft.com/office/drawing/2014/main" id="{00000000-0008-0000-0100-000030000000}"/>
            </a:ext>
          </a:extLst>
        </xdr:cNvPr>
        <xdr:cNvSpPr>
          <a:spLocks noChangeAspect="1" noChangeArrowheads="1"/>
        </xdr:cNvSpPr>
      </xdr:nvSpPr>
      <xdr:spPr bwMode="auto">
        <a:xfrm>
          <a:off x="13696293" y="1232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49" name="AutoShape 22">
          <a:extLst>
            <a:ext uri="{FF2B5EF4-FFF2-40B4-BE49-F238E27FC236}">
              <a16:creationId xmlns:a16="http://schemas.microsoft.com/office/drawing/2014/main" id="{00000000-0008-0000-0100-000031000000}"/>
            </a:ext>
          </a:extLst>
        </xdr:cNvPr>
        <xdr:cNvSpPr>
          <a:spLocks noChangeAspect="1" noChangeArrowheads="1"/>
        </xdr:cNvSpPr>
      </xdr:nvSpPr>
      <xdr:spPr bwMode="auto">
        <a:xfrm>
          <a:off x="13696293" y="1232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50" name="AutoShape 24">
          <a:extLst>
            <a:ext uri="{FF2B5EF4-FFF2-40B4-BE49-F238E27FC236}">
              <a16:creationId xmlns:a16="http://schemas.microsoft.com/office/drawing/2014/main" id="{00000000-0008-0000-0100-000032000000}"/>
            </a:ext>
          </a:extLst>
        </xdr:cNvPr>
        <xdr:cNvSpPr>
          <a:spLocks noChangeAspect="1" noChangeArrowheads="1"/>
        </xdr:cNvSpPr>
      </xdr:nvSpPr>
      <xdr:spPr bwMode="auto">
        <a:xfrm>
          <a:off x="13696293" y="1232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51" name="AutoShape 26">
          <a:extLst>
            <a:ext uri="{FF2B5EF4-FFF2-40B4-BE49-F238E27FC236}">
              <a16:creationId xmlns:a16="http://schemas.microsoft.com/office/drawing/2014/main" id="{00000000-0008-0000-0100-000033000000}"/>
            </a:ext>
          </a:extLst>
        </xdr:cNvPr>
        <xdr:cNvSpPr>
          <a:spLocks noChangeAspect="1" noChangeArrowheads="1"/>
        </xdr:cNvSpPr>
      </xdr:nvSpPr>
      <xdr:spPr bwMode="auto">
        <a:xfrm>
          <a:off x="13696293" y="1232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52" name="AutoShape 22">
          <a:extLst>
            <a:ext uri="{FF2B5EF4-FFF2-40B4-BE49-F238E27FC236}">
              <a16:creationId xmlns:a16="http://schemas.microsoft.com/office/drawing/2014/main" id="{00000000-0008-0000-0100-000034000000}"/>
            </a:ext>
          </a:extLst>
        </xdr:cNvPr>
        <xdr:cNvSpPr>
          <a:spLocks noChangeAspect="1" noChangeArrowheads="1"/>
        </xdr:cNvSpPr>
      </xdr:nvSpPr>
      <xdr:spPr bwMode="auto">
        <a:xfrm>
          <a:off x="13696293" y="1232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53" name="AutoShape 24">
          <a:extLst>
            <a:ext uri="{FF2B5EF4-FFF2-40B4-BE49-F238E27FC236}">
              <a16:creationId xmlns:a16="http://schemas.microsoft.com/office/drawing/2014/main" id="{00000000-0008-0000-0100-000035000000}"/>
            </a:ext>
          </a:extLst>
        </xdr:cNvPr>
        <xdr:cNvSpPr>
          <a:spLocks noChangeAspect="1" noChangeArrowheads="1"/>
        </xdr:cNvSpPr>
      </xdr:nvSpPr>
      <xdr:spPr bwMode="auto">
        <a:xfrm>
          <a:off x="13696293" y="1232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54" name="AutoShape 26">
          <a:extLst>
            <a:ext uri="{FF2B5EF4-FFF2-40B4-BE49-F238E27FC236}">
              <a16:creationId xmlns:a16="http://schemas.microsoft.com/office/drawing/2014/main" id="{00000000-0008-0000-0100-000036000000}"/>
            </a:ext>
          </a:extLst>
        </xdr:cNvPr>
        <xdr:cNvSpPr>
          <a:spLocks noChangeAspect="1" noChangeArrowheads="1"/>
        </xdr:cNvSpPr>
      </xdr:nvSpPr>
      <xdr:spPr bwMode="auto">
        <a:xfrm>
          <a:off x="13696293" y="1232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55" name="AutoShape 22">
          <a:extLst>
            <a:ext uri="{FF2B5EF4-FFF2-40B4-BE49-F238E27FC236}">
              <a16:creationId xmlns:a16="http://schemas.microsoft.com/office/drawing/2014/main" id="{00000000-0008-0000-0100-000037000000}"/>
            </a:ext>
          </a:extLst>
        </xdr:cNvPr>
        <xdr:cNvSpPr>
          <a:spLocks noChangeAspect="1" noChangeArrowheads="1"/>
        </xdr:cNvSpPr>
      </xdr:nvSpPr>
      <xdr:spPr bwMode="auto">
        <a:xfrm>
          <a:off x="13696293" y="1232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56" name="AutoShape 22">
          <a:extLst>
            <a:ext uri="{FF2B5EF4-FFF2-40B4-BE49-F238E27FC236}">
              <a16:creationId xmlns:a16="http://schemas.microsoft.com/office/drawing/2014/main" id="{00000000-0008-0000-0100-000038000000}"/>
            </a:ext>
          </a:extLst>
        </xdr:cNvPr>
        <xdr:cNvSpPr>
          <a:spLocks noChangeAspect="1" noChangeArrowheads="1"/>
        </xdr:cNvSpPr>
      </xdr:nvSpPr>
      <xdr:spPr bwMode="auto">
        <a:xfrm>
          <a:off x="13696293" y="1232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57" name="AutoShape 24">
          <a:extLst>
            <a:ext uri="{FF2B5EF4-FFF2-40B4-BE49-F238E27FC236}">
              <a16:creationId xmlns:a16="http://schemas.microsoft.com/office/drawing/2014/main" id="{00000000-0008-0000-0100-000039000000}"/>
            </a:ext>
          </a:extLst>
        </xdr:cNvPr>
        <xdr:cNvSpPr>
          <a:spLocks noChangeAspect="1" noChangeArrowheads="1"/>
        </xdr:cNvSpPr>
      </xdr:nvSpPr>
      <xdr:spPr bwMode="auto">
        <a:xfrm>
          <a:off x="13696293" y="1232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58" name="AutoShape 26">
          <a:extLst>
            <a:ext uri="{FF2B5EF4-FFF2-40B4-BE49-F238E27FC236}">
              <a16:creationId xmlns:a16="http://schemas.microsoft.com/office/drawing/2014/main" id="{00000000-0008-0000-0100-00003A000000}"/>
            </a:ext>
          </a:extLst>
        </xdr:cNvPr>
        <xdr:cNvSpPr>
          <a:spLocks noChangeAspect="1" noChangeArrowheads="1"/>
        </xdr:cNvSpPr>
      </xdr:nvSpPr>
      <xdr:spPr bwMode="auto">
        <a:xfrm>
          <a:off x="13696293" y="1232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59" name="AutoShape 22">
          <a:extLst>
            <a:ext uri="{FF2B5EF4-FFF2-40B4-BE49-F238E27FC236}">
              <a16:creationId xmlns:a16="http://schemas.microsoft.com/office/drawing/2014/main" id="{00000000-0008-0000-0100-00003B000000}"/>
            </a:ext>
          </a:extLst>
        </xdr:cNvPr>
        <xdr:cNvSpPr>
          <a:spLocks noChangeAspect="1" noChangeArrowheads="1"/>
        </xdr:cNvSpPr>
      </xdr:nvSpPr>
      <xdr:spPr bwMode="auto">
        <a:xfrm>
          <a:off x="13696293" y="1232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60" name="AutoShape 24">
          <a:extLst>
            <a:ext uri="{FF2B5EF4-FFF2-40B4-BE49-F238E27FC236}">
              <a16:creationId xmlns:a16="http://schemas.microsoft.com/office/drawing/2014/main" id="{00000000-0008-0000-0100-00003C000000}"/>
            </a:ext>
          </a:extLst>
        </xdr:cNvPr>
        <xdr:cNvSpPr>
          <a:spLocks noChangeAspect="1" noChangeArrowheads="1"/>
        </xdr:cNvSpPr>
      </xdr:nvSpPr>
      <xdr:spPr bwMode="auto">
        <a:xfrm>
          <a:off x="13696293" y="1232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61" name="AutoShape 26">
          <a:extLst>
            <a:ext uri="{FF2B5EF4-FFF2-40B4-BE49-F238E27FC236}">
              <a16:creationId xmlns:a16="http://schemas.microsoft.com/office/drawing/2014/main" id="{00000000-0008-0000-0100-00003D000000}"/>
            </a:ext>
          </a:extLst>
        </xdr:cNvPr>
        <xdr:cNvSpPr>
          <a:spLocks noChangeAspect="1" noChangeArrowheads="1"/>
        </xdr:cNvSpPr>
      </xdr:nvSpPr>
      <xdr:spPr bwMode="auto">
        <a:xfrm>
          <a:off x="13696293" y="12327759"/>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8</xdr:col>
      <xdr:colOff>0</xdr:colOff>
      <xdr:row>78</xdr:row>
      <xdr:rowOff>0</xdr:rowOff>
    </xdr:from>
    <xdr:to>
      <xdr:col>8</xdr:col>
      <xdr:colOff>152400</xdr:colOff>
      <xdr:row>78</xdr:row>
      <xdr:rowOff>152400</xdr:rowOff>
    </xdr:to>
    <xdr:sp macro="" textlink="">
      <xdr:nvSpPr>
        <xdr:cNvPr id="62" name="AutoShape 34">
          <a:extLst>
            <a:ext uri="{FF2B5EF4-FFF2-40B4-BE49-F238E27FC236}">
              <a16:creationId xmlns:a16="http://schemas.microsoft.com/office/drawing/2014/main" id="{00000000-0008-0000-0100-00003E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78</xdr:row>
      <xdr:rowOff>0</xdr:rowOff>
    </xdr:from>
    <xdr:to>
      <xdr:col>8</xdr:col>
      <xdr:colOff>152400</xdr:colOff>
      <xdr:row>78</xdr:row>
      <xdr:rowOff>152400</xdr:rowOff>
    </xdr:to>
    <xdr:sp macro="" textlink="">
      <xdr:nvSpPr>
        <xdr:cNvPr id="63" name="AutoShape 38">
          <a:extLst>
            <a:ext uri="{FF2B5EF4-FFF2-40B4-BE49-F238E27FC236}">
              <a16:creationId xmlns:a16="http://schemas.microsoft.com/office/drawing/2014/main" id="{00000000-0008-0000-0100-00003F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78</xdr:row>
      <xdr:rowOff>0</xdr:rowOff>
    </xdr:from>
    <xdr:to>
      <xdr:col>7</xdr:col>
      <xdr:colOff>152400</xdr:colOff>
      <xdr:row>78</xdr:row>
      <xdr:rowOff>152400</xdr:rowOff>
    </xdr:to>
    <xdr:sp macro="" textlink="">
      <xdr:nvSpPr>
        <xdr:cNvPr id="64" name="AutoShape 40">
          <a:extLst>
            <a:ext uri="{FF2B5EF4-FFF2-40B4-BE49-F238E27FC236}">
              <a16:creationId xmlns:a16="http://schemas.microsoft.com/office/drawing/2014/main" id="{00000000-0008-0000-0100-000040000000}"/>
            </a:ext>
          </a:extLst>
        </xdr:cNvPr>
        <xdr:cNvSpPr>
          <a:spLocks noChangeAspect="1" noChangeArrowheads="1"/>
        </xdr:cNvSpPr>
      </xdr:nvSpPr>
      <xdr:spPr bwMode="auto">
        <a:xfrm>
          <a:off x="12506325"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78</xdr:row>
      <xdr:rowOff>0</xdr:rowOff>
    </xdr:from>
    <xdr:to>
      <xdr:col>8</xdr:col>
      <xdr:colOff>152400</xdr:colOff>
      <xdr:row>78</xdr:row>
      <xdr:rowOff>152400</xdr:rowOff>
    </xdr:to>
    <xdr:sp macro="" textlink="">
      <xdr:nvSpPr>
        <xdr:cNvPr id="65" name="AutoShape 41">
          <a:extLst>
            <a:ext uri="{FF2B5EF4-FFF2-40B4-BE49-F238E27FC236}">
              <a16:creationId xmlns:a16="http://schemas.microsoft.com/office/drawing/2014/main" id="{00000000-0008-0000-0100-000041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78</xdr:row>
      <xdr:rowOff>0</xdr:rowOff>
    </xdr:from>
    <xdr:to>
      <xdr:col>8</xdr:col>
      <xdr:colOff>152400</xdr:colOff>
      <xdr:row>78</xdr:row>
      <xdr:rowOff>152400</xdr:rowOff>
    </xdr:to>
    <xdr:sp macro="" textlink="">
      <xdr:nvSpPr>
        <xdr:cNvPr id="66" name="AutoShape 36">
          <a:extLst>
            <a:ext uri="{FF2B5EF4-FFF2-40B4-BE49-F238E27FC236}">
              <a16:creationId xmlns:a16="http://schemas.microsoft.com/office/drawing/2014/main" id="{00000000-0008-0000-0100-000042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8</xdr:col>
      <xdr:colOff>0</xdr:colOff>
      <xdr:row>78</xdr:row>
      <xdr:rowOff>0</xdr:rowOff>
    </xdr:from>
    <xdr:ext cx="152400" cy="152400"/>
    <xdr:sp macro="" textlink="">
      <xdr:nvSpPr>
        <xdr:cNvPr id="67" name="AutoShape 22">
          <a:extLst>
            <a:ext uri="{FF2B5EF4-FFF2-40B4-BE49-F238E27FC236}">
              <a16:creationId xmlns:a16="http://schemas.microsoft.com/office/drawing/2014/main" id="{00000000-0008-0000-0100-000043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68" name="AutoShape 24">
          <a:extLst>
            <a:ext uri="{FF2B5EF4-FFF2-40B4-BE49-F238E27FC236}">
              <a16:creationId xmlns:a16="http://schemas.microsoft.com/office/drawing/2014/main" id="{00000000-0008-0000-0100-000044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69" name="AutoShape 26">
          <a:extLst>
            <a:ext uri="{FF2B5EF4-FFF2-40B4-BE49-F238E27FC236}">
              <a16:creationId xmlns:a16="http://schemas.microsoft.com/office/drawing/2014/main" id="{00000000-0008-0000-0100-000045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70" name="AutoShape 22">
          <a:extLst>
            <a:ext uri="{FF2B5EF4-FFF2-40B4-BE49-F238E27FC236}">
              <a16:creationId xmlns:a16="http://schemas.microsoft.com/office/drawing/2014/main" id="{00000000-0008-0000-0100-000046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71" name="AutoShape 24">
          <a:extLst>
            <a:ext uri="{FF2B5EF4-FFF2-40B4-BE49-F238E27FC236}">
              <a16:creationId xmlns:a16="http://schemas.microsoft.com/office/drawing/2014/main" id="{00000000-0008-0000-0100-000047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72" name="AutoShape 26">
          <a:extLst>
            <a:ext uri="{FF2B5EF4-FFF2-40B4-BE49-F238E27FC236}">
              <a16:creationId xmlns:a16="http://schemas.microsoft.com/office/drawing/2014/main" id="{00000000-0008-0000-0100-000048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73" name="AutoShape 22">
          <a:extLst>
            <a:ext uri="{FF2B5EF4-FFF2-40B4-BE49-F238E27FC236}">
              <a16:creationId xmlns:a16="http://schemas.microsoft.com/office/drawing/2014/main" id="{00000000-0008-0000-0100-000049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74" name="AutoShape 22">
          <a:extLst>
            <a:ext uri="{FF2B5EF4-FFF2-40B4-BE49-F238E27FC236}">
              <a16:creationId xmlns:a16="http://schemas.microsoft.com/office/drawing/2014/main" id="{00000000-0008-0000-0100-00004A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75" name="AutoShape 24">
          <a:extLst>
            <a:ext uri="{FF2B5EF4-FFF2-40B4-BE49-F238E27FC236}">
              <a16:creationId xmlns:a16="http://schemas.microsoft.com/office/drawing/2014/main" id="{00000000-0008-0000-0100-00004B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76" name="AutoShape 26">
          <a:extLst>
            <a:ext uri="{FF2B5EF4-FFF2-40B4-BE49-F238E27FC236}">
              <a16:creationId xmlns:a16="http://schemas.microsoft.com/office/drawing/2014/main" id="{00000000-0008-0000-0100-00004C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77" name="AutoShape 22">
          <a:extLst>
            <a:ext uri="{FF2B5EF4-FFF2-40B4-BE49-F238E27FC236}">
              <a16:creationId xmlns:a16="http://schemas.microsoft.com/office/drawing/2014/main" id="{00000000-0008-0000-0100-00004D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78" name="AutoShape 24">
          <a:extLst>
            <a:ext uri="{FF2B5EF4-FFF2-40B4-BE49-F238E27FC236}">
              <a16:creationId xmlns:a16="http://schemas.microsoft.com/office/drawing/2014/main" id="{00000000-0008-0000-0100-00004E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79" name="AutoShape 26">
          <a:extLst>
            <a:ext uri="{FF2B5EF4-FFF2-40B4-BE49-F238E27FC236}">
              <a16:creationId xmlns:a16="http://schemas.microsoft.com/office/drawing/2014/main" id="{00000000-0008-0000-0100-00004F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80" name="AutoShape 22">
          <a:extLst>
            <a:ext uri="{FF2B5EF4-FFF2-40B4-BE49-F238E27FC236}">
              <a16:creationId xmlns:a16="http://schemas.microsoft.com/office/drawing/2014/main" id="{00000000-0008-0000-0100-000050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81" name="AutoShape 22">
          <a:extLst>
            <a:ext uri="{FF2B5EF4-FFF2-40B4-BE49-F238E27FC236}">
              <a16:creationId xmlns:a16="http://schemas.microsoft.com/office/drawing/2014/main" id="{00000000-0008-0000-0100-000051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82" name="AutoShape 24">
          <a:extLst>
            <a:ext uri="{FF2B5EF4-FFF2-40B4-BE49-F238E27FC236}">
              <a16:creationId xmlns:a16="http://schemas.microsoft.com/office/drawing/2014/main" id="{00000000-0008-0000-0100-000052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83" name="AutoShape 26">
          <a:extLst>
            <a:ext uri="{FF2B5EF4-FFF2-40B4-BE49-F238E27FC236}">
              <a16:creationId xmlns:a16="http://schemas.microsoft.com/office/drawing/2014/main" id="{00000000-0008-0000-0100-000053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84" name="AutoShape 22">
          <a:extLst>
            <a:ext uri="{FF2B5EF4-FFF2-40B4-BE49-F238E27FC236}">
              <a16:creationId xmlns:a16="http://schemas.microsoft.com/office/drawing/2014/main" id="{00000000-0008-0000-0100-000054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85" name="AutoShape 24">
          <a:extLst>
            <a:ext uri="{FF2B5EF4-FFF2-40B4-BE49-F238E27FC236}">
              <a16:creationId xmlns:a16="http://schemas.microsoft.com/office/drawing/2014/main" id="{00000000-0008-0000-0100-000055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86" name="AutoShape 26">
          <a:extLst>
            <a:ext uri="{FF2B5EF4-FFF2-40B4-BE49-F238E27FC236}">
              <a16:creationId xmlns:a16="http://schemas.microsoft.com/office/drawing/2014/main" id="{00000000-0008-0000-0100-000056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87" name="AutoShape 22">
          <a:extLst>
            <a:ext uri="{FF2B5EF4-FFF2-40B4-BE49-F238E27FC236}">
              <a16:creationId xmlns:a16="http://schemas.microsoft.com/office/drawing/2014/main" id="{00000000-0008-0000-0100-000057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88" name="AutoShape 22">
          <a:extLst>
            <a:ext uri="{FF2B5EF4-FFF2-40B4-BE49-F238E27FC236}">
              <a16:creationId xmlns:a16="http://schemas.microsoft.com/office/drawing/2014/main" id="{00000000-0008-0000-0100-000058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89" name="AutoShape 24">
          <a:extLst>
            <a:ext uri="{FF2B5EF4-FFF2-40B4-BE49-F238E27FC236}">
              <a16:creationId xmlns:a16="http://schemas.microsoft.com/office/drawing/2014/main" id="{00000000-0008-0000-0100-000059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90" name="AutoShape 26">
          <a:extLst>
            <a:ext uri="{FF2B5EF4-FFF2-40B4-BE49-F238E27FC236}">
              <a16:creationId xmlns:a16="http://schemas.microsoft.com/office/drawing/2014/main" id="{00000000-0008-0000-0100-00005A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91" name="AutoShape 22">
          <a:extLst>
            <a:ext uri="{FF2B5EF4-FFF2-40B4-BE49-F238E27FC236}">
              <a16:creationId xmlns:a16="http://schemas.microsoft.com/office/drawing/2014/main" id="{00000000-0008-0000-0100-00005B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92" name="AutoShape 24">
          <a:extLst>
            <a:ext uri="{FF2B5EF4-FFF2-40B4-BE49-F238E27FC236}">
              <a16:creationId xmlns:a16="http://schemas.microsoft.com/office/drawing/2014/main" id="{00000000-0008-0000-0100-00005C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93" name="AutoShape 26">
          <a:extLst>
            <a:ext uri="{FF2B5EF4-FFF2-40B4-BE49-F238E27FC236}">
              <a16:creationId xmlns:a16="http://schemas.microsoft.com/office/drawing/2014/main" id="{00000000-0008-0000-0100-00005D000000}"/>
            </a:ext>
          </a:extLst>
        </xdr:cNvPr>
        <xdr:cNvSpPr>
          <a:spLocks noChangeAspect="1" noChangeArrowheads="1"/>
        </xdr:cNvSpPr>
      </xdr:nvSpPr>
      <xdr:spPr bwMode="auto">
        <a:xfrm>
          <a:off x="136969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94" name="AutoShape 34">
          <a:extLst>
            <a:ext uri="{FF2B5EF4-FFF2-40B4-BE49-F238E27FC236}">
              <a16:creationId xmlns:a16="http://schemas.microsoft.com/office/drawing/2014/main" id="{00000000-0008-0000-0100-00005E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95" name="AutoShape 38">
          <a:extLst>
            <a:ext uri="{FF2B5EF4-FFF2-40B4-BE49-F238E27FC236}">
              <a16:creationId xmlns:a16="http://schemas.microsoft.com/office/drawing/2014/main" id="{00000000-0008-0000-0100-00005F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96" name="AutoShape 41">
          <a:extLst>
            <a:ext uri="{FF2B5EF4-FFF2-40B4-BE49-F238E27FC236}">
              <a16:creationId xmlns:a16="http://schemas.microsoft.com/office/drawing/2014/main" id="{00000000-0008-0000-0100-000060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97" name="AutoShape 36">
          <a:extLst>
            <a:ext uri="{FF2B5EF4-FFF2-40B4-BE49-F238E27FC236}">
              <a16:creationId xmlns:a16="http://schemas.microsoft.com/office/drawing/2014/main" id="{00000000-0008-0000-0100-000061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98" name="AutoShape 22">
          <a:extLst>
            <a:ext uri="{FF2B5EF4-FFF2-40B4-BE49-F238E27FC236}">
              <a16:creationId xmlns:a16="http://schemas.microsoft.com/office/drawing/2014/main" id="{00000000-0008-0000-0100-000062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99" name="AutoShape 24">
          <a:extLst>
            <a:ext uri="{FF2B5EF4-FFF2-40B4-BE49-F238E27FC236}">
              <a16:creationId xmlns:a16="http://schemas.microsoft.com/office/drawing/2014/main" id="{00000000-0008-0000-0100-000063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00" name="AutoShape 26">
          <a:extLst>
            <a:ext uri="{FF2B5EF4-FFF2-40B4-BE49-F238E27FC236}">
              <a16:creationId xmlns:a16="http://schemas.microsoft.com/office/drawing/2014/main" id="{00000000-0008-0000-0100-000064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01" name="AutoShape 22">
          <a:extLst>
            <a:ext uri="{FF2B5EF4-FFF2-40B4-BE49-F238E27FC236}">
              <a16:creationId xmlns:a16="http://schemas.microsoft.com/office/drawing/2014/main" id="{00000000-0008-0000-0100-000065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02" name="AutoShape 24">
          <a:extLst>
            <a:ext uri="{FF2B5EF4-FFF2-40B4-BE49-F238E27FC236}">
              <a16:creationId xmlns:a16="http://schemas.microsoft.com/office/drawing/2014/main" id="{00000000-0008-0000-0100-000066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03" name="AutoShape 26">
          <a:extLst>
            <a:ext uri="{FF2B5EF4-FFF2-40B4-BE49-F238E27FC236}">
              <a16:creationId xmlns:a16="http://schemas.microsoft.com/office/drawing/2014/main" id="{00000000-0008-0000-0100-000067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04" name="AutoShape 22">
          <a:extLst>
            <a:ext uri="{FF2B5EF4-FFF2-40B4-BE49-F238E27FC236}">
              <a16:creationId xmlns:a16="http://schemas.microsoft.com/office/drawing/2014/main" id="{00000000-0008-0000-0100-000068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05" name="AutoShape 22">
          <a:extLst>
            <a:ext uri="{FF2B5EF4-FFF2-40B4-BE49-F238E27FC236}">
              <a16:creationId xmlns:a16="http://schemas.microsoft.com/office/drawing/2014/main" id="{00000000-0008-0000-0100-000069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06" name="AutoShape 24">
          <a:extLst>
            <a:ext uri="{FF2B5EF4-FFF2-40B4-BE49-F238E27FC236}">
              <a16:creationId xmlns:a16="http://schemas.microsoft.com/office/drawing/2014/main" id="{00000000-0008-0000-0100-00006A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07" name="AutoShape 26">
          <a:extLst>
            <a:ext uri="{FF2B5EF4-FFF2-40B4-BE49-F238E27FC236}">
              <a16:creationId xmlns:a16="http://schemas.microsoft.com/office/drawing/2014/main" id="{00000000-0008-0000-0100-00006B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08" name="AutoShape 22">
          <a:extLst>
            <a:ext uri="{FF2B5EF4-FFF2-40B4-BE49-F238E27FC236}">
              <a16:creationId xmlns:a16="http://schemas.microsoft.com/office/drawing/2014/main" id="{00000000-0008-0000-0100-00006C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09" name="AutoShape 24">
          <a:extLst>
            <a:ext uri="{FF2B5EF4-FFF2-40B4-BE49-F238E27FC236}">
              <a16:creationId xmlns:a16="http://schemas.microsoft.com/office/drawing/2014/main" id="{00000000-0008-0000-0100-00006D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10" name="AutoShape 26">
          <a:extLst>
            <a:ext uri="{FF2B5EF4-FFF2-40B4-BE49-F238E27FC236}">
              <a16:creationId xmlns:a16="http://schemas.microsoft.com/office/drawing/2014/main" id="{00000000-0008-0000-0100-00006E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11" name="AutoShape 22">
          <a:extLst>
            <a:ext uri="{FF2B5EF4-FFF2-40B4-BE49-F238E27FC236}">
              <a16:creationId xmlns:a16="http://schemas.microsoft.com/office/drawing/2014/main" id="{00000000-0008-0000-0100-00006F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12" name="AutoShape 22">
          <a:extLst>
            <a:ext uri="{FF2B5EF4-FFF2-40B4-BE49-F238E27FC236}">
              <a16:creationId xmlns:a16="http://schemas.microsoft.com/office/drawing/2014/main" id="{00000000-0008-0000-0100-000070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13" name="AutoShape 24">
          <a:extLst>
            <a:ext uri="{FF2B5EF4-FFF2-40B4-BE49-F238E27FC236}">
              <a16:creationId xmlns:a16="http://schemas.microsoft.com/office/drawing/2014/main" id="{00000000-0008-0000-0100-000071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14" name="AutoShape 26">
          <a:extLst>
            <a:ext uri="{FF2B5EF4-FFF2-40B4-BE49-F238E27FC236}">
              <a16:creationId xmlns:a16="http://schemas.microsoft.com/office/drawing/2014/main" id="{00000000-0008-0000-0100-000072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15" name="AutoShape 22">
          <a:extLst>
            <a:ext uri="{FF2B5EF4-FFF2-40B4-BE49-F238E27FC236}">
              <a16:creationId xmlns:a16="http://schemas.microsoft.com/office/drawing/2014/main" id="{00000000-0008-0000-0100-000073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16" name="AutoShape 24">
          <a:extLst>
            <a:ext uri="{FF2B5EF4-FFF2-40B4-BE49-F238E27FC236}">
              <a16:creationId xmlns:a16="http://schemas.microsoft.com/office/drawing/2014/main" id="{00000000-0008-0000-0100-000074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17" name="AutoShape 26">
          <a:extLst>
            <a:ext uri="{FF2B5EF4-FFF2-40B4-BE49-F238E27FC236}">
              <a16:creationId xmlns:a16="http://schemas.microsoft.com/office/drawing/2014/main" id="{00000000-0008-0000-0100-000075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18" name="AutoShape 34">
          <a:extLst>
            <a:ext uri="{FF2B5EF4-FFF2-40B4-BE49-F238E27FC236}">
              <a16:creationId xmlns:a16="http://schemas.microsoft.com/office/drawing/2014/main" id="{00000000-0008-0000-0100-000076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19" name="AutoShape 38">
          <a:extLst>
            <a:ext uri="{FF2B5EF4-FFF2-40B4-BE49-F238E27FC236}">
              <a16:creationId xmlns:a16="http://schemas.microsoft.com/office/drawing/2014/main" id="{00000000-0008-0000-0100-000077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20" name="AutoShape 41">
          <a:extLst>
            <a:ext uri="{FF2B5EF4-FFF2-40B4-BE49-F238E27FC236}">
              <a16:creationId xmlns:a16="http://schemas.microsoft.com/office/drawing/2014/main" id="{00000000-0008-0000-0100-000078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21" name="AutoShape 36">
          <a:extLst>
            <a:ext uri="{FF2B5EF4-FFF2-40B4-BE49-F238E27FC236}">
              <a16:creationId xmlns:a16="http://schemas.microsoft.com/office/drawing/2014/main" id="{00000000-0008-0000-0100-000079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22" name="AutoShape 22">
          <a:extLst>
            <a:ext uri="{FF2B5EF4-FFF2-40B4-BE49-F238E27FC236}">
              <a16:creationId xmlns:a16="http://schemas.microsoft.com/office/drawing/2014/main" id="{00000000-0008-0000-0100-00007A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23" name="AutoShape 24">
          <a:extLst>
            <a:ext uri="{FF2B5EF4-FFF2-40B4-BE49-F238E27FC236}">
              <a16:creationId xmlns:a16="http://schemas.microsoft.com/office/drawing/2014/main" id="{00000000-0008-0000-0100-00007B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24" name="AutoShape 26">
          <a:extLst>
            <a:ext uri="{FF2B5EF4-FFF2-40B4-BE49-F238E27FC236}">
              <a16:creationId xmlns:a16="http://schemas.microsoft.com/office/drawing/2014/main" id="{00000000-0008-0000-0100-00007C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25" name="AutoShape 22">
          <a:extLst>
            <a:ext uri="{FF2B5EF4-FFF2-40B4-BE49-F238E27FC236}">
              <a16:creationId xmlns:a16="http://schemas.microsoft.com/office/drawing/2014/main" id="{00000000-0008-0000-0100-00007D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26" name="AutoShape 24">
          <a:extLst>
            <a:ext uri="{FF2B5EF4-FFF2-40B4-BE49-F238E27FC236}">
              <a16:creationId xmlns:a16="http://schemas.microsoft.com/office/drawing/2014/main" id="{00000000-0008-0000-0100-00007E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27" name="AutoShape 26">
          <a:extLst>
            <a:ext uri="{FF2B5EF4-FFF2-40B4-BE49-F238E27FC236}">
              <a16:creationId xmlns:a16="http://schemas.microsoft.com/office/drawing/2014/main" id="{00000000-0008-0000-0100-00007F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28" name="AutoShape 22">
          <a:extLst>
            <a:ext uri="{FF2B5EF4-FFF2-40B4-BE49-F238E27FC236}">
              <a16:creationId xmlns:a16="http://schemas.microsoft.com/office/drawing/2014/main" id="{00000000-0008-0000-0100-000080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29" name="AutoShape 22">
          <a:extLst>
            <a:ext uri="{FF2B5EF4-FFF2-40B4-BE49-F238E27FC236}">
              <a16:creationId xmlns:a16="http://schemas.microsoft.com/office/drawing/2014/main" id="{00000000-0008-0000-0100-000081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30" name="AutoShape 24">
          <a:extLst>
            <a:ext uri="{FF2B5EF4-FFF2-40B4-BE49-F238E27FC236}">
              <a16:creationId xmlns:a16="http://schemas.microsoft.com/office/drawing/2014/main" id="{00000000-0008-0000-0100-000082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31" name="AutoShape 26">
          <a:extLst>
            <a:ext uri="{FF2B5EF4-FFF2-40B4-BE49-F238E27FC236}">
              <a16:creationId xmlns:a16="http://schemas.microsoft.com/office/drawing/2014/main" id="{00000000-0008-0000-0100-000083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32" name="AutoShape 22">
          <a:extLst>
            <a:ext uri="{FF2B5EF4-FFF2-40B4-BE49-F238E27FC236}">
              <a16:creationId xmlns:a16="http://schemas.microsoft.com/office/drawing/2014/main" id="{00000000-0008-0000-0100-000084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33" name="AutoShape 24">
          <a:extLst>
            <a:ext uri="{FF2B5EF4-FFF2-40B4-BE49-F238E27FC236}">
              <a16:creationId xmlns:a16="http://schemas.microsoft.com/office/drawing/2014/main" id="{00000000-0008-0000-0100-000085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34" name="AutoShape 26">
          <a:extLst>
            <a:ext uri="{FF2B5EF4-FFF2-40B4-BE49-F238E27FC236}">
              <a16:creationId xmlns:a16="http://schemas.microsoft.com/office/drawing/2014/main" id="{00000000-0008-0000-0100-000086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35" name="AutoShape 22">
          <a:extLst>
            <a:ext uri="{FF2B5EF4-FFF2-40B4-BE49-F238E27FC236}">
              <a16:creationId xmlns:a16="http://schemas.microsoft.com/office/drawing/2014/main" id="{00000000-0008-0000-0100-000087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36" name="AutoShape 22">
          <a:extLst>
            <a:ext uri="{FF2B5EF4-FFF2-40B4-BE49-F238E27FC236}">
              <a16:creationId xmlns:a16="http://schemas.microsoft.com/office/drawing/2014/main" id="{00000000-0008-0000-0100-000088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37" name="AutoShape 24">
          <a:extLst>
            <a:ext uri="{FF2B5EF4-FFF2-40B4-BE49-F238E27FC236}">
              <a16:creationId xmlns:a16="http://schemas.microsoft.com/office/drawing/2014/main" id="{00000000-0008-0000-0100-000089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38" name="AutoShape 26">
          <a:extLst>
            <a:ext uri="{FF2B5EF4-FFF2-40B4-BE49-F238E27FC236}">
              <a16:creationId xmlns:a16="http://schemas.microsoft.com/office/drawing/2014/main" id="{00000000-0008-0000-0100-00008A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39" name="AutoShape 22">
          <a:extLst>
            <a:ext uri="{FF2B5EF4-FFF2-40B4-BE49-F238E27FC236}">
              <a16:creationId xmlns:a16="http://schemas.microsoft.com/office/drawing/2014/main" id="{00000000-0008-0000-0100-00008B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40" name="AutoShape 24">
          <a:extLst>
            <a:ext uri="{FF2B5EF4-FFF2-40B4-BE49-F238E27FC236}">
              <a16:creationId xmlns:a16="http://schemas.microsoft.com/office/drawing/2014/main" id="{00000000-0008-0000-0100-00008C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78</xdr:row>
      <xdr:rowOff>0</xdr:rowOff>
    </xdr:from>
    <xdr:ext cx="152400" cy="152400"/>
    <xdr:sp macro="" textlink="">
      <xdr:nvSpPr>
        <xdr:cNvPr id="141" name="AutoShape 26">
          <a:extLst>
            <a:ext uri="{FF2B5EF4-FFF2-40B4-BE49-F238E27FC236}">
              <a16:creationId xmlns:a16="http://schemas.microsoft.com/office/drawing/2014/main" id="{00000000-0008-0000-0100-00008D000000}"/>
            </a:ext>
          </a:extLst>
        </xdr:cNvPr>
        <xdr:cNvSpPr>
          <a:spLocks noChangeAspect="1" noChangeArrowheads="1"/>
        </xdr:cNvSpPr>
      </xdr:nvSpPr>
      <xdr:spPr bwMode="auto">
        <a:xfrm>
          <a:off x="159448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42" name="AutoShape 34">
          <a:extLst>
            <a:ext uri="{FF2B5EF4-FFF2-40B4-BE49-F238E27FC236}">
              <a16:creationId xmlns:a16="http://schemas.microsoft.com/office/drawing/2014/main" id="{00000000-0008-0000-0100-00008E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43" name="AutoShape 38">
          <a:extLst>
            <a:ext uri="{FF2B5EF4-FFF2-40B4-BE49-F238E27FC236}">
              <a16:creationId xmlns:a16="http://schemas.microsoft.com/office/drawing/2014/main" id="{00000000-0008-0000-0100-00008F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44" name="AutoShape 41">
          <a:extLst>
            <a:ext uri="{FF2B5EF4-FFF2-40B4-BE49-F238E27FC236}">
              <a16:creationId xmlns:a16="http://schemas.microsoft.com/office/drawing/2014/main" id="{00000000-0008-0000-0100-000090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45" name="AutoShape 36">
          <a:extLst>
            <a:ext uri="{FF2B5EF4-FFF2-40B4-BE49-F238E27FC236}">
              <a16:creationId xmlns:a16="http://schemas.microsoft.com/office/drawing/2014/main" id="{00000000-0008-0000-0100-000091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46" name="AutoShape 22">
          <a:extLst>
            <a:ext uri="{FF2B5EF4-FFF2-40B4-BE49-F238E27FC236}">
              <a16:creationId xmlns:a16="http://schemas.microsoft.com/office/drawing/2014/main" id="{00000000-0008-0000-0100-000092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47" name="AutoShape 24">
          <a:extLst>
            <a:ext uri="{FF2B5EF4-FFF2-40B4-BE49-F238E27FC236}">
              <a16:creationId xmlns:a16="http://schemas.microsoft.com/office/drawing/2014/main" id="{00000000-0008-0000-0100-000093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48" name="AutoShape 26">
          <a:extLst>
            <a:ext uri="{FF2B5EF4-FFF2-40B4-BE49-F238E27FC236}">
              <a16:creationId xmlns:a16="http://schemas.microsoft.com/office/drawing/2014/main" id="{00000000-0008-0000-0100-000094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49" name="AutoShape 22">
          <a:extLst>
            <a:ext uri="{FF2B5EF4-FFF2-40B4-BE49-F238E27FC236}">
              <a16:creationId xmlns:a16="http://schemas.microsoft.com/office/drawing/2014/main" id="{00000000-0008-0000-0100-000095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50" name="AutoShape 24">
          <a:extLst>
            <a:ext uri="{FF2B5EF4-FFF2-40B4-BE49-F238E27FC236}">
              <a16:creationId xmlns:a16="http://schemas.microsoft.com/office/drawing/2014/main" id="{00000000-0008-0000-0100-000096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51" name="AutoShape 26">
          <a:extLst>
            <a:ext uri="{FF2B5EF4-FFF2-40B4-BE49-F238E27FC236}">
              <a16:creationId xmlns:a16="http://schemas.microsoft.com/office/drawing/2014/main" id="{00000000-0008-0000-0100-000097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52" name="AutoShape 22">
          <a:extLst>
            <a:ext uri="{FF2B5EF4-FFF2-40B4-BE49-F238E27FC236}">
              <a16:creationId xmlns:a16="http://schemas.microsoft.com/office/drawing/2014/main" id="{00000000-0008-0000-0100-000098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53" name="AutoShape 22">
          <a:extLst>
            <a:ext uri="{FF2B5EF4-FFF2-40B4-BE49-F238E27FC236}">
              <a16:creationId xmlns:a16="http://schemas.microsoft.com/office/drawing/2014/main" id="{00000000-0008-0000-0100-000099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54" name="AutoShape 24">
          <a:extLst>
            <a:ext uri="{FF2B5EF4-FFF2-40B4-BE49-F238E27FC236}">
              <a16:creationId xmlns:a16="http://schemas.microsoft.com/office/drawing/2014/main" id="{00000000-0008-0000-0100-00009A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55" name="AutoShape 26">
          <a:extLst>
            <a:ext uri="{FF2B5EF4-FFF2-40B4-BE49-F238E27FC236}">
              <a16:creationId xmlns:a16="http://schemas.microsoft.com/office/drawing/2014/main" id="{00000000-0008-0000-0100-00009B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56" name="AutoShape 22">
          <a:extLst>
            <a:ext uri="{FF2B5EF4-FFF2-40B4-BE49-F238E27FC236}">
              <a16:creationId xmlns:a16="http://schemas.microsoft.com/office/drawing/2014/main" id="{00000000-0008-0000-0100-00009C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57" name="AutoShape 24">
          <a:extLst>
            <a:ext uri="{FF2B5EF4-FFF2-40B4-BE49-F238E27FC236}">
              <a16:creationId xmlns:a16="http://schemas.microsoft.com/office/drawing/2014/main" id="{00000000-0008-0000-0100-00009D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58" name="AutoShape 26">
          <a:extLst>
            <a:ext uri="{FF2B5EF4-FFF2-40B4-BE49-F238E27FC236}">
              <a16:creationId xmlns:a16="http://schemas.microsoft.com/office/drawing/2014/main" id="{00000000-0008-0000-0100-00009E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59" name="AutoShape 22">
          <a:extLst>
            <a:ext uri="{FF2B5EF4-FFF2-40B4-BE49-F238E27FC236}">
              <a16:creationId xmlns:a16="http://schemas.microsoft.com/office/drawing/2014/main" id="{00000000-0008-0000-0100-00009F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60" name="AutoShape 22">
          <a:extLst>
            <a:ext uri="{FF2B5EF4-FFF2-40B4-BE49-F238E27FC236}">
              <a16:creationId xmlns:a16="http://schemas.microsoft.com/office/drawing/2014/main" id="{00000000-0008-0000-0100-0000A0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61" name="AutoShape 24">
          <a:extLst>
            <a:ext uri="{FF2B5EF4-FFF2-40B4-BE49-F238E27FC236}">
              <a16:creationId xmlns:a16="http://schemas.microsoft.com/office/drawing/2014/main" id="{00000000-0008-0000-0100-0000A1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62" name="AutoShape 26">
          <a:extLst>
            <a:ext uri="{FF2B5EF4-FFF2-40B4-BE49-F238E27FC236}">
              <a16:creationId xmlns:a16="http://schemas.microsoft.com/office/drawing/2014/main" id="{00000000-0008-0000-0100-0000A2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63" name="AutoShape 22">
          <a:extLst>
            <a:ext uri="{FF2B5EF4-FFF2-40B4-BE49-F238E27FC236}">
              <a16:creationId xmlns:a16="http://schemas.microsoft.com/office/drawing/2014/main" id="{00000000-0008-0000-0100-0000A3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64" name="AutoShape 24">
          <a:extLst>
            <a:ext uri="{FF2B5EF4-FFF2-40B4-BE49-F238E27FC236}">
              <a16:creationId xmlns:a16="http://schemas.microsoft.com/office/drawing/2014/main" id="{00000000-0008-0000-0100-0000A4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65" name="AutoShape 26">
          <a:extLst>
            <a:ext uri="{FF2B5EF4-FFF2-40B4-BE49-F238E27FC236}">
              <a16:creationId xmlns:a16="http://schemas.microsoft.com/office/drawing/2014/main" id="{00000000-0008-0000-0100-0000A5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66" name="AutoShape 34">
          <a:extLst>
            <a:ext uri="{FF2B5EF4-FFF2-40B4-BE49-F238E27FC236}">
              <a16:creationId xmlns:a16="http://schemas.microsoft.com/office/drawing/2014/main" id="{00000000-0008-0000-0100-0000A6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67" name="AutoShape 38">
          <a:extLst>
            <a:ext uri="{FF2B5EF4-FFF2-40B4-BE49-F238E27FC236}">
              <a16:creationId xmlns:a16="http://schemas.microsoft.com/office/drawing/2014/main" id="{00000000-0008-0000-0100-0000A7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68" name="AutoShape 41">
          <a:extLst>
            <a:ext uri="{FF2B5EF4-FFF2-40B4-BE49-F238E27FC236}">
              <a16:creationId xmlns:a16="http://schemas.microsoft.com/office/drawing/2014/main" id="{00000000-0008-0000-0100-0000A8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69" name="AutoShape 36">
          <a:extLst>
            <a:ext uri="{FF2B5EF4-FFF2-40B4-BE49-F238E27FC236}">
              <a16:creationId xmlns:a16="http://schemas.microsoft.com/office/drawing/2014/main" id="{00000000-0008-0000-0100-0000A9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70" name="AutoShape 22">
          <a:extLst>
            <a:ext uri="{FF2B5EF4-FFF2-40B4-BE49-F238E27FC236}">
              <a16:creationId xmlns:a16="http://schemas.microsoft.com/office/drawing/2014/main" id="{00000000-0008-0000-0100-0000AA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71" name="AutoShape 24">
          <a:extLst>
            <a:ext uri="{FF2B5EF4-FFF2-40B4-BE49-F238E27FC236}">
              <a16:creationId xmlns:a16="http://schemas.microsoft.com/office/drawing/2014/main" id="{00000000-0008-0000-0100-0000AB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72" name="AutoShape 26">
          <a:extLst>
            <a:ext uri="{FF2B5EF4-FFF2-40B4-BE49-F238E27FC236}">
              <a16:creationId xmlns:a16="http://schemas.microsoft.com/office/drawing/2014/main" id="{00000000-0008-0000-0100-0000AC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73" name="AutoShape 22">
          <a:extLst>
            <a:ext uri="{FF2B5EF4-FFF2-40B4-BE49-F238E27FC236}">
              <a16:creationId xmlns:a16="http://schemas.microsoft.com/office/drawing/2014/main" id="{00000000-0008-0000-0100-0000AD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74" name="AutoShape 24">
          <a:extLst>
            <a:ext uri="{FF2B5EF4-FFF2-40B4-BE49-F238E27FC236}">
              <a16:creationId xmlns:a16="http://schemas.microsoft.com/office/drawing/2014/main" id="{00000000-0008-0000-0100-0000AE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75" name="AutoShape 26">
          <a:extLst>
            <a:ext uri="{FF2B5EF4-FFF2-40B4-BE49-F238E27FC236}">
              <a16:creationId xmlns:a16="http://schemas.microsoft.com/office/drawing/2014/main" id="{00000000-0008-0000-0100-0000AF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76" name="AutoShape 22">
          <a:extLst>
            <a:ext uri="{FF2B5EF4-FFF2-40B4-BE49-F238E27FC236}">
              <a16:creationId xmlns:a16="http://schemas.microsoft.com/office/drawing/2014/main" id="{00000000-0008-0000-0100-0000B0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77" name="AutoShape 22">
          <a:extLst>
            <a:ext uri="{FF2B5EF4-FFF2-40B4-BE49-F238E27FC236}">
              <a16:creationId xmlns:a16="http://schemas.microsoft.com/office/drawing/2014/main" id="{00000000-0008-0000-0100-0000B1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78" name="AutoShape 24">
          <a:extLst>
            <a:ext uri="{FF2B5EF4-FFF2-40B4-BE49-F238E27FC236}">
              <a16:creationId xmlns:a16="http://schemas.microsoft.com/office/drawing/2014/main" id="{00000000-0008-0000-0100-0000B2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79" name="AutoShape 26">
          <a:extLst>
            <a:ext uri="{FF2B5EF4-FFF2-40B4-BE49-F238E27FC236}">
              <a16:creationId xmlns:a16="http://schemas.microsoft.com/office/drawing/2014/main" id="{00000000-0008-0000-0100-0000B3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80" name="AutoShape 22">
          <a:extLst>
            <a:ext uri="{FF2B5EF4-FFF2-40B4-BE49-F238E27FC236}">
              <a16:creationId xmlns:a16="http://schemas.microsoft.com/office/drawing/2014/main" id="{00000000-0008-0000-0100-0000B4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81" name="AutoShape 24">
          <a:extLst>
            <a:ext uri="{FF2B5EF4-FFF2-40B4-BE49-F238E27FC236}">
              <a16:creationId xmlns:a16="http://schemas.microsoft.com/office/drawing/2014/main" id="{00000000-0008-0000-0100-0000B5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82" name="AutoShape 26">
          <a:extLst>
            <a:ext uri="{FF2B5EF4-FFF2-40B4-BE49-F238E27FC236}">
              <a16:creationId xmlns:a16="http://schemas.microsoft.com/office/drawing/2014/main" id="{00000000-0008-0000-0100-0000B6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83" name="AutoShape 22">
          <a:extLst>
            <a:ext uri="{FF2B5EF4-FFF2-40B4-BE49-F238E27FC236}">
              <a16:creationId xmlns:a16="http://schemas.microsoft.com/office/drawing/2014/main" id="{00000000-0008-0000-0100-0000B7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84" name="AutoShape 22">
          <a:extLst>
            <a:ext uri="{FF2B5EF4-FFF2-40B4-BE49-F238E27FC236}">
              <a16:creationId xmlns:a16="http://schemas.microsoft.com/office/drawing/2014/main" id="{00000000-0008-0000-0100-0000B8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85" name="AutoShape 24">
          <a:extLst>
            <a:ext uri="{FF2B5EF4-FFF2-40B4-BE49-F238E27FC236}">
              <a16:creationId xmlns:a16="http://schemas.microsoft.com/office/drawing/2014/main" id="{00000000-0008-0000-0100-0000B9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86" name="AutoShape 26">
          <a:extLst>
            <a:ext uri="{FF2B5EF4-FFF2-40B4-BE49-F238E27FC236}">
              <a16:creationId xmlns:a16="http://schemas.microsoft.com/office/drawing/2014/main" id="{00000000-0008-0000-0100-0000BA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87" name="AutoShape 22">
          <a:extLst>
            <a:ext uri="{FF2B5EF4-FFF2-40B4-BE49-F238E27FC236}">
              <a16:creationId xmlns:a16="http://schemas.microsoft.com/office/drawing/2014/main" id="{00000000-0008-0000-0100-0000BB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88" name="AutoShape 24">
          <a:extLst>
            <a:ext uri="{FF2B5EF4-FFF2-40B4-BE49-F238E27FC236}">
              <a16:creationId xmlns:a16="http://schemas.microsoft.com/office/drawing/2014/main" id="{00000000-0008-0000-0100-0000BC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78</xdr:row>
      <xdr:rowOff>0</xdr:rowOff>
    </xdr:from>
    <xdr:ext cx="152400" cy="152400"/>
    <xdr:sp macro="" textlink="">
      <xdr:nvSpPr>
        <xdr:cNvPr id="189" name="AutoShape 26">
          <a:extLst>
            <a:ext uri="{FF2B5EF4-FFF2-40B4-BE49-F238E27FC236}">
              <a16:creationId xmlns:a16="http://schemas.microsoft.com/office/drawing/2014/main" id="{00000000-0008-0000-0100-0000BD000000}"/>
            </a:ext>
          </a:extLst>
        </xdr:cNvPr>
        <xdr:cNvSpPr>
          <a:spLocks noChangeAspect="1" noChangeArrowheads="1"/>
        </xdr:cNvSpPr>
      </xdr:nvSpPr>
      <xdr:spPr bwMode="auto">
        <a:xfrm>
          <a:off x="148209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190" name="AutoShape 34">
          <a:extLst>
            <a:ext uri="{FF2B5EF4-FFF2-40B4-BE49-F238E27FC236}">
              <a16:creationId xmlns:a16="http://schemas.microsoft.com/office/drawing/2014/main" id="{00000000-0008-0000-0100-0000BE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191" name="AutoShape 38">
          <a:extLst>
            <a:ext uri="{FF2B5EF4-FFF2-40B4-BE49-F238E27FC236}">
              <a16:creationId xmlns:a16="http://schemas.microsoft.com/office/drawing/2014/main" id="{00000000-0008-0000-0100-0000BF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192" name="AutoShape 41">
          <a:extLst>
            <a:ext uri="{FF2B5EF4-FFF2-40B4-BE49-F238E27FC236}">
              <a16:creationId xmlns:a16="http://schemas.microsoft.com/office/drawing/2014/main" id="{00000000-0008-0000-0100-0000C0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193" name="AutoShape 36">
          <a:extLst>
            <a:ext uri="{FF2B5EF4-FFF2-40B4-BE49-F238E27FC236}">
              <a16:creationId xmlns:a16="http://schemas.microsoft.com/office/drawing/2014/main" id="{00000000-0008-0000-0100-0000C1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194" name="AutoShape 22">
          <a:extLst>
            <a:ext uri="{FF2B5EF4-FFF2-40B4-BE49-F238E27FC236}">
              <a16:creationId xmlns:a16="http://schemas.microsoft.com/office/drawing/2014/main" id="{00000000-0008-0000-0100-0000C2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195" name="AutoShape 24">
          <a:extLst>
            <a:ext uri="{FF2B5EF4-FFF2-40B4-BE49-F238E27FC236}">
              <a16:creationId xmlns:a16="http://schemas.microsoft.com/office/drawing/2014/main" id="{00000000-0008-0000-0100-0000C3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196" name="AutoShape 26">
          <a:extLst>
            <a:ext uri="{FF2B5EF4-FFF2-40B4-BE49-F238E27FC236}">
              <a16:creationId xmlns:a16="http://schemas.microsoft.com/office/drawing/2014/main" id="{00000000-0008-0000-0100-0000C4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197" name="AutoShape 22">
          <a:extLst>
            <a:ext uri="{FF2B5EF4-FFF2-40B4-BE49-F238E27FC236}">
              <a16:creationId xmlns:a16="http://schemas.microsoft.com/office/drawing/2014/main" id="{00000000-0008-0000-0100-0000C5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198" name="AutoShape 24">
          <a:extLst>
            <a:ext uri="{FF2B5EF4-FFF2-40B4-BE49-F238E27FC236}">
              <a16:creationId xmlns:a16="http://schemas.microsoft.com/office/drawing/2014/main" id="{00000000-0008-0000-0100-0000C6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199" name="AutoShape 26">
          <a:extLst>
            <a:ext uri="{FF2B5EF4-FFF2-40B4-BE49-F238E27FC236}">
              <a16:creationId xmlns:a16="http://schemas.microsoft.com/office/drawing/2014/main" id="{00000000-0008-0000-0100-0000C7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200" name="AutoShape 22">
          <a:extLst>
            <a:ext uri="{FF2B5EF4-FFF2-40B4-BE49-F238E27FC236}">
              <a16:creationId xmlns:a16="http://schemas.microsoft.com/office/drawing/2014/main" id="{00000000-0008-0000-0100-0000C8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201" name="AutoShape 22">
          <a:extLst>
            <a:ext uri="{FF2B5EF4-FFF2-40B4-BE49-F238E27FC236}">
              <a16:creationId xmlns:a16="http://schemas.microsoft.com/office/drawing/2014/main" id="{00000000-0008-0000-0100-0000C9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202" name="AutoShape 24">
          <a:extLst>
            <a:ext uri="{FF2B5EF4-FFF2-40B4-BE49-F238E27FC236}">
              <a16:creationId xmlns:a16="http://schemas.microsoft.com/office/drawing/2014/main" id="{00000000-0008-0000-0100-0000CA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203" name="AutoShape 26">
          <a:extLst>
            <a:ext uri="{FF2B5EF4-FFF2-40B4-BE49-F238E27FC236}">
              <a16:creationId xmlns:a16="http://schemas.microsoft.com/office/drawing/2014/main" id="{00000000-0008-0000-0100-0000CB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204" name="AutoShape 22">
          <a:extLst>
            <a:ext uri="{FF2B5EF4-FFF2-40B4-BE49-F238E27FC236}">
              <a16:creationId xmlns:a16="http://schemas.microsoft.com/office/drawing/2014/main" id="{00000000-0008-0000-0100-0000CC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205" name="AutoShape 24">
          <a:extLst>
            <a:ext uri="{FF2B5EF4-FFF2-40B4-BE49-F238E27FC236}">
              <a16:creationId xmlns:a16="http://schemas.microsoft.com/office/drawing/2014/main" id="{00000000-0008-0000-0100-0000CD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206" name="AutoShape 26">
          <a:extLst>
            <a:ext uri="{FF2B5EF4-FFF2-40B4-BE49-F238E27FC236}">
              <a16:creationId xmlns:a16="http://schemas.microsoft.com/office/drawing/2014/main" id="{00000000-0008-0000-0100-0000CE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207" name="AutoShape 22">
          <a:extLst>
            <a:ext uri="{FF2B5EF4-FFF2-40B4-BE49-F238E27FC236}">
              <a16:creationId xmlns:a16="http://schemas.microsoft.com/office/drawing/2014/main" id="{00000000-0008-0000-0100-0000CF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208" name="AutoShape 22">
          <a:extLst>
            <a:ext uri="{FF2B5EF4-FFF2-40B4-BE49-F238E27FC236}">
              <a16:creationId xmlns:a16="http://schemas.microsoft.com/office/drawing/2014/main" id="{00000000-0008-0000-0100-0000D0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209" name="AutoShape 24">
          <a:extLst>
            <a:ext uri="{FF2B5EF4-FFF2-40B4-BE49-F238E27FC236}">
              <a16:creationId xmlns:a16="http://schemas.microsoft.com/office/drawing/2014/main" id="{00000000-0008-0000-0100-0000D1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210" name="AutoShape 26">
          <a:extLst>
            <a:ext uri="{FF2B5EF4-FFF2-40B4-BE49-F238E27FC236}">
              <a16:creationId xmlns:a16="http://schemas.microsoft.com/office/drawing/2014/main" id="{00000000-0008-0000-0100-0000D2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211" name="AutoShape 22">
          <a:extLst>
            <a:ext uri="{FF2B5EF4-FFF2-40B4-BE49-F238E27FC236}">
              <a16:creationId xmlns:a16="http://schemas.microsoft.com/office/drawing/2014/main" id="{00000000-0008-0000-0100-0000D3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212" name="AutoShape 24">
          <a:extLst>
            <a:ext uri="{FF2B5EF4-FFF2-40B4-BE49-F238E27FC236}">
              <a16:creationId xmlns:a16="http://schemas.microsoft.com/office/drawing/2014/main" id="{00000000-0008-0000-0100-0000D4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78</xdr:row>
      <xdr:rowOff>0</xdr:rowOff>
    </xdr:from>
    <xdr:ext cx="152400" cy="152400"/>
    <xdr:sp macro="" textlink="">
      <xdr:nvSpPr>
        <xdr:cNvPr id="213" name="AutoShape 26">
          <a:extLst>
            <a:ext uri="{FF2B5EF4-FFF2-40B4-BE49-F238E27FC236}">
              <a16:creationId xmlns:a16="http://schemas.microsoft.com/office/drawing/2014/main" id="{00000000-0008-0000-0100-0000D5000000}"/>
            </a:ext>
          </a:extLst>
        </xdr:cNvPr>
        <xdr:cNvSpPr>
          <a:spLocks noChangeAspect="1" noChangeArrowheads="1"/>
        </xdr:cNvSpPr>
      </xdr:nvSpPr>
      <xdr:spPr bwMode="auto">
        <a:xfrm>
          <a:off x="170688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14" name="AutoShape 34">
          <a:extLst>
            <a:ext uri="{FF2B5EF4-FFF2-40B4-BE49-F238E27FC236}">
              <a16:creationId xmlns:a16="http://schemas.microsoft.com/office/drawing/2014/main" id="{00000000-0008-0000-0100-0000D6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15" name="AutoShape 38">
          <a:extLst>
            <a:ext uri="{FF2B5EF4-FFF2-40B4-BE49-F238E27FC236}">
              <a16:creationId xmlns:a16="http://schemas.microsoft.com/office/drawing/2014/main" id="{00000000-0008-0000-0100-0000D7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16" name="AutoShape 41">
          <a:extLst>
            <a:ext uri="{FF2B5EF4-FFF2-40B4-BE49-F238E27FC236}">
              <a16:creationId xmlns:a16="http://schemas.microsoft.com/office/drawing/2014/main" id="{00000000-0008-0000-0100-0000D8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17" name="AutoShape 36">
          <a:extLst>
            <a:ext uri="{FF2B5EF4-FFF2-40B4-BE49-F238E27FC236}">
              <a16:creationId xmlns:a16="http://schemas.microsoft.com/office/drawing/2014/main" id="{00000000-0008-0000-0100-0000D9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18" name="AutoShape 22">
          <a:extLst>
            <a:ext uri="{FF2B5EF4-FFF2-40B4-BE49-F238E27FC236}">
              <a16:creationId xmlns:a16="http://schemas.microsoft.com/office/drawing/2014/main" id="{00000000-0008-0000-0100-0000DA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19" name="AutoShape 24">
          <a:extLst>
            <a:ext uri="{FF2B5EF4-FFF2-40B4-BE49-F238E27FC236}">
              <a16:creationId xmlns:a16="http://schemas.microsoft.com/office/drawing/2014/main" id="{00000000-0008-0000-0100-0000DB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20" name="AutoShape 26">
          <a:extLst>
            <a:ext uri="{FF2B5EF4-FFF2-40B4-BE49-F238E27FC236}">
              <a16:creationId xmlns:a16="http://schemas.microsoft.com/office/drawing/2014/main" id="{00000000-0008-0000-0100-0000DC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21" name="AutoShape 22">
          <a:extLst>
            <a:ext uri="{FF2B5EF4-FFF2-40B4-BE49-F238E27FC236}">
              <a16:creationId xmlns:a16="http://schemas.microsoft.com/office/drawing/2014/main" id="{00000000-0008-0000-0100-0000DD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22" name="AutoShape 24">
          <a:extLst>
            <a:ext uri="{FF2B5EF4-FFF2-40B4-BE49-F238E27FC236}">
              <a16:creationId xmlns:a16="http://schemas.microsoft.com/office/drawing/2014/main" id="{00000000-0008-0000-0100-0000DE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23" name="AutoShape 26">
          <a:extLst>
            <a:ext uri="{FF2B5EF4-FFF2-40B4-BE49-F238E27FC236}">
              <a16:creationId xmlns:a16="http://schemas.microsoft.com/office/drawing/2014/main" id="{00000000-0008-0000-0100-0000DF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24" name="AutoShape 22">
          <a:extLst>
            <a:ext uri="{FF2B5EF4-FFF2-40B4-BE49-F238E27FC236}">
              <a16:creationId xmlns:a16="http://schemas.microsoft.com/office/drawing/2014/main" id="{00000000-0008-0000-0100-0000E0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25" name="AutoShape 22">
          <a:extLst>
            <a:ext uri="{FF2B5EF4-FFF2-40B4-BE49-F238E27FC236}">
              <a16:creationId xmlns:a16="http://schemas.microsoft.com/office/drawing/2014/main" id="{00000000-0008-0000-0100-0000E1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26" name="AutoShape 24">
          <a:extLst>
            <a:ext uri="{FF2B5EF4-FFF2-40B4-BE49-F238E27FC236}">
              <a16:creationId xmlns:a16="http://schemas.microsoft.com/office/drawing/2014/main" id="{00000000-0008-0000-0100-0000E2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27" name="AutoShape 26">
          <a:extLst>
            <a:ext uri="{FF2B5EF4-FFF2-40B4-BE49-F238E27FC236}">
              <a16:creationId xmlns:a16="http://schemas.microsoft.com/office/drawing/2014/main" id="{00000000-0008-0000-0100-0000E3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28" name="AutoShape 22">
          <a:extLst>
            <a:ext uri="{FF2B5EF4-FFF2-40B4-BE49-F238E27FC236}">
              <a16:creationId xmlns:a16="http://schemas.microsoft.com/office/drawing/2014/main" id="{00000000-0008-0000-0100-0000E4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29" name="AutoShape 24">
          <a:extLst>
            <a:ext uri="{FF2B5EF4-FFF2-40B4-BE49-F238E27FC236}">
              <a16:creationId xmlns:a16="http://schemas.microsoft.com/office/drawing/2014/main" id="{00000000-0008-0000-0100-0000E5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30" name="AutoShape 26">
          <a:extLst>
            <a:ext uri="{FF2B5EF4-FFF2-40B4-BE49-F238E27FC236}">
              <a16:creationId xmlns:a16="http://schemas.microsoft.com/office/drawing/2014/main" id="{00000000-0008-0000-0100-0000E6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31" name="AutoShape 22">
          <a:extLst>
            <a:ext uri="{FF2B5EF4-FFF2-40B4-BE49-F238E27FC236}">
              <a16:creationId xmlns:a16="http://schemas.microsoft.com/office/drawing/2014/main" id="{00000000-0008-0000-0100-0000E7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32" name="AutoShape 22">
          <a:extLst>
            <a:ext uri="{FF2B5EF4-FFF2-40B4-BE49-F238E27FC236}">
              <a16:creationId xmlns:a16="http://schemas.microsoft.com/office/drawing/2014/main" id="{00000000-0008-0000-0100-0000E8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33" name="AutoShape 24">
          <a:extLst>
            <a:ext uri="{FF2B5EF4-FFF2-40B4-BE49-F238E27FC236}">
              <a16:creationId xmlns:a16="http://schemas.microsoft.com/office/drawing/2014/main" id="{00000000-0008-0000-0100-0000E9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34" name="AutoShape 26">
          <a:extLst>
            <a:ext uri="{FF2B5EF4-FFF2-40B4-BE49-F238E27FC236}">
              <a16:creationId xmlns:a16="http://schemas.microsoft.com/office/drawing/2014/main" id="{00000000-0008-0000-0100-0000EA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35" name="AutoShape 22">
          <a:extLst>
            <a:ext uri="{FF2B5EF4-FFF2-40B4-BE49-F238E27FC236}">
              <a16:creationId xmlns:a16="http://schemas.microsoft.com/office/drawing/2014/main" id="{00000000-0008-0000-0100-0000EB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36" name="AutoShape 24">
          <a:extLst>
            <a:ext uri="{FF2B5EF4-FFF2-40B4-BE49-F238E27FC236}">
              <a16:creationId xmlns:a16="http://schemas.microsoft.com/office/drawing/2014/main" id="{00000000-0008-0000-0100-0000EC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78</xdr:row>
      <xdr:rowOff>0</xdr:rowOff>
    </xdr:from>
    <xdr:ext cx="152400" cy="152400"/>
    <xdr:sp macro="" textlink="">
      <xdr:nvSpPr>
        <xdr:cNvPr id="237" name="AutoShape 26">
          <a:extLst>
            <a:ext uri="{FF2B5EF4-FFF2-40B4-BE49-F238E27FC236}">
              <a16:creationId xmlns:a16="http://schemas.microsoft.com/office/drawing/2014/main" id="{00000000-0008-0000-0100-0000ED000000}"/>
            </a:ext>
          </a:extLst>
        </xdr:cNvPr>
        <xdr:cNvSpPr>
          <a:spLocks noChangeAspect="1" noChangeArrowheads="1"/>
        </xdr:cNvSpPr>
      </xdr:nvSpPr>
      <xdr:spPr bwMode="auto">
        <a:xfrm>
          <a:off x="181927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38" name="AutoShape 34">
          <a:extLst>
            <a:ext uri="{FF2B5EF4-FFF2-40B4-BE49-F238E27FC236}">
              <a16:creationId xmlns:a16="http://schemas.microsoft.com/office/drawing/2014/main" id="{00000000-0008-0000-0100-0000EE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39" name="AutoShape 38">
          <a:extLst>
            <a:ext uri="{FF2B5EF4-FFF2-40B4-BE49-F238E27FC236}">
              <a16:creationId xmlns:a16="http://schemas.microsoft.com/office/drawing/2014/main" id="{00000000-0008-0000-0100-0000EF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40" name="AutoShape 41">
          <a:extLst>
            <a:ext uri="{FF2B5EF4-FFF2-40B4-BE49-F238E27FC236}">
              <a16:creationId xmlns:a16="http://schemas.microsoft.com/office/drawing/2014/main" id="{00000000-0008-0000-0100-0000F0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41" name="AutoShape 36">
          <a:extLst>
            <a:ext uri="{FF2B5EF4-FFF2-40B4-BE49-F238E27FC236}">
              <a16:creationId xmlns:a16="http://schemas.microsoft.com/office/drawing/2014/main" id="{00000000-0008-0000-0100-0000F1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42" name="AutoShape 22">
          <a:extLst>
            <a:ext uri="{FF2B5EF4-FFF2-40B4-BE49-F238E27FC236}">
              <a16:creationId xmlns:a16="http://schemas.microsoft.com/office/drawing/2014/main" id="{00000000-0008-0000-0100-0000F2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43" name="AutoShape 24">
          <a:extLst>
            <a:ext uri="{FF2B5EF4-FFF2-40B4-BE49-F238E27FC236}">
              <a16:creationId xmlns:a16="http://schemas.microsoft.com/office/drawing/2014/main" id="{00000000-0008-0000-0100-0000F3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44" name="AutoShape 26">
          <a:extLst>
            <a:ext uri="{FF2B5EF4-FFF2-40B4-BE49-F238E27FC236}">
              <a16:creationId xmlns:a16="http://schemas.microsoft.com/office/drawing/2014/main" id="{00000000-0008-0000-0100-0000F4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45" name="AutoShape 22">
          <a:extLst>
            <a:ext uri="{FF2B5EF4-FFF2-40B4-BE49-F238E27FC236}">
              <a16:creationId xmlns:a16="http://schemas.microsoft.com/office/drawing/2014/main" id="{00000000-0008-0000-0100-0000F5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46" name="AutoShape 24">
          <a:extLst>
            <a:ext uri="{FF2B5EF4-FFF2-40B4-BE49-F238E27FC236}">
              <a16:creationId xmlns:a16="http://schemas.microsoft.com/office/drawing/2014/main" id="{00000000-0008-0000-0100-0000F6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47" name="AutoShape 26">
          <a:extLst>
            <a:ext uri="{FF2B5EF4-FFF2-40B4-BE49-F238E27FC236}">
              <a16:creationId xmlns:a16="http://schemas.microsoft.com/office/drawing/2014/main" id="{00000000-0008-0000-0100-0000F7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48" name="AutoShape 22">
          <a:extLst>
            <a:ext uri="{FF2B5EF4-FFF2-40B4-BE49-F238E27FC236}">
              <a16:creationId xmlns:a16="http://schemas.microsoft.com/office/drawing/2014/main" id="{00000000-0008-0000-0100-0000F8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49" name="AutoShape 22">
          <a:extLst>
            <a:ext uri="{FF2B5EF4-FFF2-40B4-BE49-F238E27FC236}">
              <a16:creationId xmlns:a16="http://schemas.microsoft.com/office/drawing/2014/main" id="{00000000-0008-0000-0100-0000F9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50" name="AutoShape 24">
          <a:extLst>
            <a:ext uri="{FF2B5EF4-FFF2-40B4-BE49-F238E27FC236}">
              <a16:creationId xmlns:a16="http://schemas.microsoft.com/office/drawing/2014/main" id="{00000000-0008-0000-0100-0000FA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51" name="AutoShape 26">
          <a:extLst>
            <a:ext uri="{FF2B5EF4-FFF2-40B4-BE49-F238E27FC236}">
              <a16:creationId xmlns:a16="http://schemas.microsoft.com/office/drawing/2014/main" id="{00000000-0008-0000-0100-0000FB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52" name="AutoShape 22">
          <a:extLst>
            <a:ext uri="{FF2B5EF4-FFF2-40B4-BE49-F238E27FC236}">
              <a16:creationId xmlns:a16="http://schemas.microsoft.com/office/drawing/2014/main" id="{00000000-0008-0000-0100-0000FC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53" name="AutoShape 24">
          <a:extLst>
            <a:ext uri="{FF2B5EF4-FFF2-40B4-BE49-F238E27FC236}">
              <a16:creationId xmlns:a16="http://schemas.microsoft.com/office/drawing/2014/main" id="{00000000-0008-0000-0100-0000FD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54" name="AutoShape 26">
          <a:extLst>
            <a:ext uri="{FF2B5EF4-FFF2-40B4-BE49-F238E27FC236}">
              <a16:creationId xmlns:a16="http://schemas.microsoft.com/office/drawing/2014/main" id="{00000000-0008-0000-0100-0000FE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55" name="AutoShape 22">
          <a:extLst>
            <a:ext uri="{FF2B5EF4-FFF2-40B4-BE49-F238E27FC236}">
              <a16:creationId xmlns:a16="http://schemas.microsoft.com/office/drawing/2014/main" id="{00000000-0008-0000-0100-0000FF00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56" name="AutoShape 22">
          <a:extLst>
            <a:ext uri="{FF2B5EF4-FFF2-40B4-BE49-F238E27FC236}">
              <a16:creationId xmlns:a16="http://schemas.microsoft.com/office/drawing/2014/main" id="{00000000-0008-0000-0100-00000001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57" name="AutoShape 24">
          <a:extLst>
            <a:ext uri="{FF2B5EF4-FFF2-40B4-BE49-F238E27FC236}">
              <a16:creationId xmlns:a16="http://schemas.microsoft.com/office/drawing/2014/main" id="{00000000-0008-0000-0100-00000101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58" name="AutoShape 26">
          <a:extLst>
            <a:ext uri="{FF2B5EF4-FFF2-40B4-BE49-F238E27FC236}">
              <a16:creationId xmlns:a16="http://schemas.microsoft.com/office/drawing/2014/main" id="{00000000-0008-0000-0100-00000201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59" name="AutoShape 22">
          <a:extLst>
            <a:ext uri="{FF2B5EF4-FFF2-40B4-BE49-F238E27FC236}">
              <a16:creationId xmlns:a16="http://schemas.microsoft.com/office/drawing/2014/main" id="{00000000-0008-0000-0100-00000301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60" name="AutoShape 24">
          <a:extLst>
            <a:ext uri="{FF2B5EF4-FFF2-40B4-BE49-F238E27FC236}">
              <a16:creationId xmlns:a16="http://schemas.microsoft.com/office/drawing/2014/main" id="{00000000-0008-0000-0100-00000401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78</xdr:row>
      <xdr:rowOff>0</xdr:rowOff>
    </xdr:from>
    <xdr:ext cx="152400" cy="152400"/>
    <xdr:sp macro="" textlink="">
      <xdr:nvSpPr>
        <xdr:cNvPr id="261" name="AutoShape 26">
          <a:extLst>
            <a:ext uri="{FF2B5EF4-FFF2-40B4-BE49-F238E27FC236}">
              <a16:creationId xmlns:a16="http://schemas.microsoft.com/office/drawing/2014/main" id="{00000000-0008-0000-0100-000005010000}"/>
            </a:ext>
          </a:extLst>
        </xdr:cNvPr>
        <xdr:cNvSpPr>
          <a:spLocks noChangeAspect="1" noChangeArrowheads="1"/>
        </xdr:cNvSpPr>
      </xdr:nvSpPr>
      <xdr:spPr bwMode="auto">
        <a:xfrm>
          <a:off x="193167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62" name="AutoShape 34">
          <a:extLst>
            <a:ext uri="{FF2B5EF4-FFF2-40B4-BE49-F238E27FC236}">
              <a16:creationId xmlns:a16="http://schemas.microsoft.com/office/drawing/2014/main" id="{00000000-0008-0000-0100-000006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63" name="AutoShape 38">
          <a:extLst>
            <a:ext uri="{FF2B5EF4-FFF2-40B4-BE49-F238E27FC236}">
              <a16:creationId xmlns:a16="http://schemas.microsoft.com/office/drawing/2014/main" id="{00000000-0008-0000-0100-000007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64" name="AutoShape 41">
          <a:extLst>
            <a:ext uri="{FF2B5EF4-FFF2-40B4-BE49-F238E27FC236}">
              <a16:creationId xmlns:a16="http://schemas.microsoft.com/office/drawing/2014/main" id="{00000000-0008-0000-0100-000008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65" name="AutoShape 36">
          <a:extLst>
            <a:ext uri="{FF2B5EF4-FFF2-40B4-BE49-F238E27FC236}">
              <a16:creationId xmlns:a16="http://schemas.microsoft.com/office/drawing/2014/main" id="{00000000-0008-0000-0100-000009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66" name="AutoShape 22">
          <a:extLst>
            <a:ext uri="{FF2B5EF4-FFF2-40B4-BE49-F238E27FC236}">
              <a16:creationId xmlns:a16="http://schemas.microsoft.com/office/drawing/2014/main" id="{00000000-0008-0000-0100-00000A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67" name="AutoShape 24">
          <a:extLst>
            <a:ext uri="{FF2B5EF4-FFF2-40B4-BE49-F238E27FC236}">
              <a16:creationId xmlns:a16="http://schemas.microsoft.com/office/drawing/2014/main" id="{00000000-0008-0000-0100-00000B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68" name="AutoShape 26">
          <a:extLst>
            <a:ext uri="{FF2B5EF4-FFF2-40B4-BE49-F238E27FC236}">
              <a16:creationId xmlns:a16="http://schemas.microsoft.com/office/drawing/2014/main" id="{00000000-0008-0000-0100-00000C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69" name="AutoShape 22">
          <a:extLst>
            <a:ext uri="{FF2B5EF4-FFF2-40B4-BE49-F238E27FC236}">
              <a16:creationId xmlns:a16="http://schemas.microsoft.com/office/drawing/2014/main" id="{00000000-0008-0000-0100-00000D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70" name="AutoShape 24">
          <a:extLst>
            <a:ext uri="{FF2B5EF4-FFF2-40B4-BE49-F238E27FC236}">
              <a16:creationId xmlns:a16="http://schemas.microsoft.com/office/drawing/2014/main" id="{00000000-0008-0000-0100-00000E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71" name="AutoShape 26">
          <a:extLst>
            <a:ext uri="{FF2B5EF4-FFF2-40B4-BE49-F238E27FC236}">
              <a16:creationId xmlns:a16="http://schemas.microsoft.com/office/drawing/2014/main" id="{00000000-0008-0000-0100-00000F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72" name="AutoShape 22">
          <a:extLst>
            <a:ext uri="{FF2B5EF4-FFF2-40B4-BE49-F238E27FC236}">
              <a16:creationId xmlns:a16="http://schemas.microsoft.com/office/drawing/2014/main" id="{00000000-0008-0000-0100-000010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73" name="AutoShape 22">
          <a:extLst>
            <a:ext uri="{FF2B5EF4-FFF2-40B4-BE49-F238E27FC236}">
              <a16:creationId xmlns:a16="http://schemas.microsoft.com/office/drawing/2014/main" id="{00000000-0008-0000-0100-000011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74" name="AutoShape 24">
          <a:extLst>
            <a:ext uri="{FF2B5EF4-FFF2-40B4-BE49-F238E27FC236}">
              <a16:creationId xmlns:a16="http://schemas.microsoft.com/office/drawing/2014/main" id="{00000000-0008-0000-0100-000012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75" name="AutoShape 26">
          <a:extLst>
            <a:ext uri="{FF2B5EF4-FFF2-40B4-BE49-F238E27FC236}">
              <a16:creationId xmlns:a16="http://schemas.microsoft.com/office/drawing/2014/main" id="{00000000-0008-0000-0100-000013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76" name="AutoShape 22">
          <a:extLst>
            <a:ext uri="{FF2B5EF4-FFF2-40B4-BE49-F238E27FC236}">
              <a16:creationId xmlns:a16="http://schemas.microsoft.com/office/drawing/2014/main" id="{00000000-0008-0000-0100-000014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77" name="AutoShape 24">
          <a:extLst>
            <a:ext uri="{FF2B5EF4-FFF2-40B4-BE49-F238E27FC236}">
              <a16:creationId xmlns:a16="http://schemas.microsoft.com/office/drawing/2014/main" id="{00000000-0008-0000-0100-000015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78" name="AutoShape 26">
          <a:extLst>
            <a:ext uri="{FF2B5EF4-FFF2-40B4-BE49-F238E27FC236}">
              <a16:creationId xmlns:a16="http://schemas.microsoft.com/office/drawing/2014/main" id="{00000000-0008-0000-0100-000016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79" name="AutoShape 22">
          <a:extLst>
            <a:ext uri="{FF2B5EF4-FFF2-40B4-BE49-F238E27FC236}">
              <a16:creationId xmlns:a16="http://schemas.microsoft.com/office/drawing/2014/main" id="{00000000-0008-0000-0100-000017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80" name="AutoShape 22">
          <a:extLst>
            <a:ext uri="{FF2B5EF4-FFF2-40B4-BE49-F238E27FC236}">
              <a16:creationId xmlns:a16="http://schemas.microsoft.com/office/drawing/2014/main" id="{00000000-0008-0000-0100-000018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81" name="AutoShape 24">
          <a:extLst>
            <a:ext uri="{FF2B5EF4-FFF2-40B4-BE49-F238E27FC236}">
              <a16:creationId xmlns:a16="http://schemas.microsoft.com/office/drawing/2014/main" id="{00000000-0008-0000-0100-000019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82" name="AutoShape 26">
          <a:extLst>
            <a:ext uri="{FF2B5EF4-FFF2-40B4-BE49-F238E27FC236}">
              <a16:creationId xmlns:a16="http://schemas.microsoft.com/office/drawing/2014/main" id="{00000000-0008-0000-0100-00001A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83" name="AutoShape 22">
          <a:extLst>
            <a:ext uri="{FF2B5EF4-FFF2-40B4-BE49-F238E27FC236}">
              <a16:creationId xmlns:a16="http://schemas.microsoft.com/office/drawing/2014/main" id="{00000000-0008-0000-0100-00001B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84" name="AutoShape 24">
          <a:extLst>
            <a:ext uri="{FF2B5EF4-FFF2-40B4-BE49-F238E27FC236}">
              <a16:creationId xmlns:a16="http://schemas.microsoft.com/office/drawing/2014/main" id="{00000000-0008-0000-0100-00001C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78</xdr:row>
      <xdr:rowOff>0</xdr:rowOff>
    </xdr:from>
    <xdr:ext cx="152400" cy="152400"/>
    <xdr:sp macro="" textlink="">
      <xdr:nvSpPr>
        <xdr:cNvPr id="285" name="AutoShape 26">
          <a:extLst>
            <a:ext uri="{FF2B5EF4-FFF2-40B4-BE49-F238E27FC236}">
              <a16:creationId xmlns:a16="http://schemas.microsoft.com/office/drawing/2014/main" id="{00000000-0008-0000-0100-00001D010000}"/>
            </a:ext>
          </a:extLst>
        </xdr:cNvPr>
        <xdr:cNvSpPr>
          <a:spLocks noChangeAspect="1" noChangeArrowheads="1"/>
        </xdr:cNvSpPr>
      </xdr:nvSpPr>
      <xdr:spPr bwMode="auto">
        <a:xfrm>
          <a:off x="20440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286" name="AutoShape 34">
          <a:extLst>
            <a:ext uri="{FF2B5EF4-FFF2-40B4-BE49-F238E27FC236}">
              <a16:creationId xmlns:a16="http://schemas.microsoft.com/office/drawing/2014/main" id="{00000000-0008-0000-0100-00001E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287" name="AutoShape 38">
          <a:extLst>
            <a:ext uri="{FF2B5EF4-FFF2-40B4-BE49-F238E27FC236}">
              <a16:creationId xmlns:a16="http://schemas.microsoft.com/office/drawing/2014/main" id="{00000000-0008-0000-0100-00001F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288" name="AutoShape 41">
          <a:extLst>
            <a:ext uri="{FF2B5EF4-FFF2-40B4-BE49-F238E27FC236}">
              <a16:creationId xmlns:a16="http://schemas.microsoft.com/office/drawing/2014/main" id="{00000000-0008-0000-0100-000020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289" name="AutoShape 36">
          <a:extLst>
            <a:ext uri="{FF2B5EF4-FFF2-40B4-BE49-F238E27FC236}">
              <a16:creationId xmlns:a16="http://schemas.microsoft.com/office/drawing/2014/main" id="{00000000-0008-0000-0100-000021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290" name="AutoShape 22">
          <a:extLst>
            <a:ext uri="{FF2B5EF4-FFF2-40B4-BE49-F238E27FC236}">
              <a16:creationId xmlns:a16="http://schemas.microsoft.com/office/drawing/2014/main" id="{00000000-0008-0000-0100-000022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291" name="AutoShape 24">
          <a:extLst>
            <a:ext uri="{FF2B5EF4-FFF2-40B4-BE49-F238E27FC236}">
              <a16:creationId xmlns:a16="http://schemas.microsoft.com/office/drawing/2014/main" id="{00000000-0008-0000-0100-000023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292" name="AutoShape 26">
          <a:extLst>
            <a:ext uri="{FF2B5EF4-FFF2-40B4-BE49-F238E27FC236}">
              <a16:creationId xmlns:a16="http://schemas.microsoft.com/office/drawing/2014/main" id="{00000000-0008-0000-0100-000024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293" name="AutoShape 22">
          <a:extLst>
            <a:ext uri="{FF2B5EF4-FFF2-40B4-BE49-F238E27FC236}">
              <a16:creationId xmlns:a16="http://schemas.microsoft.com/office/drawing/2014/main" id="{00000000-0008-0000-0100-000025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294" name="AutoShape 24">
          <a:extLst>
            <a:ext uri="{FF2B5EF4-FFF2-40B4-BE49-F238E27FC236}">
              <a16:creationId xmlns:a16="http://schemas.microsoft.com/office/drawing/2014/main" id="{00000000-0008-0000-0100-000026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295" name="AutoShape 26">
          <a:extLst>
            <a:ext uri="{FF2B5EF4-FFF2-40B4-BE49-F238E27FC236}">
              <a16:creationId xmlns:a16="http://schemas.microsoft.com/office/drawing/2014/main" id="{00000000-0008-0000-0100-000027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296" name="AutoShape 22">
          <a:extLst>
            <a:ext uri="{FF2B5EF4-FFF2-40B4-BE49-F238E27FC236}">
              <a16:creationId xmlns:a16="http://schemas.microsoft.com/office/drawing/2014/main" id="{00000000-0008-0000-0100-000028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297" name="AutoShape 22">
          <a:extLst>
            <a:ext uri="{FF2B5EF4-FFF2-40B4-BE49-F238E27FC236}">
              <a16:creationId xmlns:a16="http://schemas.microsoft.com/office/drawing/2014/main" id="{00000000-0008-0000-0100-000029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298" name="AutoShape 24">
          <a:extLst>
            <a:ext uri="{FF2B5EF4-FFF2-40B4-BE49-F238E27FC236}">
              <a16:creationId xmlns:a16="http://schemas.microsoft.com/office/drawing/2014/main" id="{00000000-0008-0000-0100-00002A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299" name="AutoShape 26">
          <a:extLst>
            <a:ext uri="{FF2B5EF4-FFF2-40B4-BE49-F238E27FC236}">
              <a16:creationId xmlns:a16="http://schemas.microsoft.com/office/drawing/2014/main" id="{00000000-0008-0000-0100-00002B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300" name="AutoShape 22">
          <a:extLst>
            <a:ext uri="{FF2B5EF4-FFF2-40B4-BE49-F238E27FC236}">
              <a16:creationId xmlns:a16="http://schemas.microsoft.com/office/drawing/2014/main" id="{00000000-0008-0000-0100-00002C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301" name="AutoShape 24">
          <a:extLst>
            <a:ext uri="{FF2B5EF4-FFF2-40B4-BE49-F238E27FC236}">
              <a16:creationId xmlns:a16="http://schemas.microsoft.com/office/drawing/2014/main" id="{00000000-0008-0000-0100-00002D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302" name="AutoShape 26">
          <a:extLst>
            <a:ext uri="{FF2B5EF4-FFF2-40B4-BE49-F238E27FC236}">
              <a16:creationId xmlns:a16="http://schemas.microsoft.com/office/drawing/2014/main" id="{00000000-0008-0000-0100-00002E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303" name="AutoShape 22">
          <a:extLst>
            <a:ext uri="{FF2B5EF4-FFF2-40B4-BE49-F238E27FC236}">
              <a16:creationId xmlns:a16="http://schemas.microsoft.com/office/drawing/2014/main" id="{00000000-0008-0000-0100-00002F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304" name="AutoShape 22">
          <a:extLst>
            <a:ext uri="{FF2B5EF4-FFF2-40B4-BE49-F238E27FC236}">
              <a16:creationId xmlns:a16="http://schemas.microsoft.com/office/drawing/2014/main" id="{00000000-0008-0000-0100-000030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305" name="AutoShape 24">
          <a:extLst>
            <a:ext uri="{FF2B5EF4-FFF2-40B4-BE49-F238E27FC236}">
              <a16:creationId xmlns:a16="http://schemas.microsoft.com/office/drawing/2014/main" id="{00000000-0008-0000-0100-000031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306" name="AutoShape 26">
          <a:extLst>
            <a:ext uri="{FF2B5EF4-FFF2-40B4-BE49-F238E27FC236}">
              <a16:creationId xmlns:a16="http://schemas.microsoft.com/office/drawing/2014/main" id="{00000000-0008-0000-0100-000032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307" name="AutoShape 22">
          <a:extLst>
            <a:ext uri="{FF2B5EF4-FFF2-40B4-BE49-F238E27FC236}">
              <a16:creationId xmlns:a16="http://schemas.microsoft.com/office/drawing/2014/main" id="{00000000-0008-0000-0100-000033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308" name="AutoShape 24">
          <a:extLst>
            <a:ext uri="{FF2B5EF4-FFF2-40B4-BE49-F238E27FC236}">
              <a16:creationId xmlns:a16="http://schemas.microsoft.com/office/drawing/2014/main" id="{00000000-0008-0000-0100-000034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78</xdr:row>
      <xdr:rowOff>0</xdr:rowOff>
    </xdr:from>
    <xdr:ext cx="152400" cy="152400"/>
    <xdr:sp macro="" textlink="">
      <xdr:nvSpPr>
        <xdr:cNvPr id="309" name="AutoShape 26">
          <a:extLst>
            <a:ext uri="{FF2B5EF4-FFF2-40B4-BE49-F238E27FC236}">
              <a16:creationId xmlns:a16="http://schemas.microsoft.com/office/drawing/2014/main" id="{00000000-0008-0000-0100-000035010000}"/>
            </a:ext>
          </a:extLst>
        </xdr:cNvPr>
        <xdr:cNvSpPr>
          <a:spLocks noChangeAspect="1" noChangeArrowheads="1"/>
        </xdr:cNvSpPr>
      </xdr:nvSpPr>
      <xdr:spPr bwMode="auto">
        <a:xfrm>
          <a:off x="215646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10" name="AutoShape 34">
          <a:extLst>
            <a:ext uri="{FF2B5EF4-FFF2-40B4-BE49-F238E27FC236}">
              <a16:creationId xmlns:a16="http://schemas.microsoft.com/office/drawing/2014/main" id="{00000000-0008-0000-0100-000036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11" name="AutoShape 38">
          <a:extLst>
            <a:ext uri="{FF2B5EF4-FFF2-40B4-BE49-F238E27FC236}">
              <a16:creationId xmlns:a16="http://schemas.microsoft.com/office/drawing/2014/main" id="{00000000-0008-0000-0100-000037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12" name="AutoShape 41">
          <a:extLst>
            <a:ext uri="{FF2B5EF4-FFF2-40B4-BE49-F238E27FC236}">
              <a16:creationId xmlns:a16="http://schemas.microsoft.com/office/drawing/2014/main" id="{00000000-0008-0000-0100-000038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13" name="AutoShape 36">
          <a:extLst>
            <a:ext uri="{FF2B5EF4-FFF2-40B4-BE49-F238E27FC236}">
              <a16:creationId xmlns:a16="http://schemas.microsoft.com/office/drawing/2014/main" id="{00000000-0008-0000-0100-000039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14" name="AutoShape 22">
          <a:extLst>
            <a:ext uri="{FF2B5EF4-FFF2-40B4-BE49-F238E27FC236}">
              <a16:creationId xmlns:a16="http://schemas.microsoft.com/office/drawing/2014/main" id="{00000000-0008-0000-0100-00003A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15" name="AutoShape 24">
          <a:extLst>
            <a:ext uri="{FF2B5EF4-FFF2-40B4-BE49-F238E27FC236}">
              <a16:creationId xmlns:a16="http://schemas.microsoft.com/office/drawing/2014/main" id="{00000000-0008-0000-0100-00003B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16" name="AutoShape 26">
          <a:extLst>
            <a:ext uri="{FF2B5EF4-FFF2-40B4-BE49-F238E27FC236}">
              <a16:creationId xmlns:a16="http://schemas.microsoft.com/office/drawing/2014/main" id="{00000000-0008-0000-0100-00003C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17" name="AutoShape 22">
          <a:extLst>
            <a:ext uri="{FF2B5EF4-FFF2-40B4-BE49-F238E27FC236}">
              <a16:creationId xmlns:a16="http://schemas.microsoft.com/office/drawing/2014/main" id="{00000000-0008-0000-0100-00003D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18" name="AutoShape 24">
          <a:extLst>
            <a:ext uri="{FF2B5EF4-FFF2-40B4-BE49-F238E27FC236}">
              <a16:creationId xmlns:a16="http://schemas.microsoft.com/office/drawing/2014/main" id="{00000000-0008-0000-0100-00003E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19" name="AutoShape 26">
          <a:extLst>
            <a:ext uri="{FF2B5EF4-FFF2-40B4-BE49-F238E27FC236}">
              <a16:creationId xmlns:a16="http://schemas.microsoft.com/office/drawing/2014/main" id="{00000000-0008-0000-0100-00003F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20" name="AutoShape 22">
          <a:extLst>
            <a:ext uri="{FF2B5EF4-FFF2-40B4-BE49-F238E27FC236}">
              <a16:creationId xmlns:a16="http://schemas.microsoft.com/office/drawing/2014/main" id="{00000000-0008-0000-0100-000040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21" name="AutoShape 22">
          <a:extLst>
            <a:ext uri="{FF2B5EF4-FFF2-40B4-BE49-F238E27FC236}">
              <a16:creationId xmlns:a16="http://schemas.microsoft.com/office/drawing/2014/main" id="{00000000-0008-0000-0100-000041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22" name="AutoShape 24">
          <a:extLst>
            <a:ext uri="{FF2B5EF4-FFF2-40B4-BE49-F238E27FC236}">
              <a16:creationId xmlns:a16="http://schemas.microsoft.com/office/drawing/2014/main" id="{00000000-0008-0000-0100-000042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23" name="AutoShape 26">
          <a:extLst>
            <a:ext uri="{FF2B5EF4-FFF2-40B4-BE49-F238E27FC236}">
              <a16:creationId xmlns:a16="http://schemas.microsoft.com/office/drawing/2014/main" id="{00000000-0008-0000-0100-000043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24" name="AutoShape 22">
          <a:extLst>
            <a:ext uri="{FF2B5EF4-FFF2-40B4-BE49-F238E27FC236}">
              <a16:creationId xmlns:a16="http://schemas.microsoft.com/office/drawing/2014/main" id="{00000000-0008-0000-0100-000044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25" name="AutoShape 24">
          <a:extLst>
            <a:ext uri="{FF2B5EF4-FFF2-40B4-BE49-F238E27FC236}">
              <a16:creationId xmlns:a16="http://schemas.microsoft.com/office/drawing/2014/main" id="{00000000-0008-0000-0100-000045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26" name="AutoShape 26">
          <a:extLst>
            <a:ext uri="{FF2B5EF4-FFF2-40B4-BE49-F238E27FC236}">
              <a16:creationId xmlns:a16="http://schemas.microsoft.com/office/drawing/2014/main" id="{00000000-0008-0000-0100-000046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27" name="AutoShape 22">
          <a:extLst>
            <a:ext uri="{FF2B5EF4-FFF2-40B4-BE49-F238E27FC236}">
              <a16:creationId xmlns:a16="http://schemas.microsoft.com/office/drawing/2014/main" id="{00000000-0008-0000-0100-000047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28" name="AutoShape 22">
          <a:extLst>
            <a:ext uri="{FF2B5EF4-FFF2-40B4-BE49-F238E27FC236}">
              <a16:creationId xmlns:a16="http://schemas.microsoft.com/office/drawing/2014/main" id="{00000000-0008-0000-0100-000048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29" name="AutoShape 24">
          <a:extLst>
            <a:ext uri="{FF2B5EF4-FFF2-40B4-BE49-F238E27FC236}">
              <a16:creationId xmlns:a16="http://schemas.microsoft.com/office/drawing/2014/main" id="{00000000-0008-0000-0100-000049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30" name="AutoShape 26">
          <a:extLst>
            <a:ext uri="{FF2B5EF4-FFF2-40B4-BE49-F238E27FC236}">
              <a16:creationId xmlns:a16="http://schemas.microsoft.com/office/drawing/2014/main" id="{00000000-0008-0000-0100-00004A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31" name="AutoShape 22">
          <a:extLst>
            <a:ext uri="{FF2B5EF4-FFF2-40B4-BE49-F238E27FC236}">
              <a16:creationId xmlns:a16="http://schemas.microsoft.com/office/drawing/2014/main" id="{00000000-0008-0000-0100-00004B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32" name="AutoShape 24">
          <a:extLst>
            <a:ext uri="{FF2B5EF4-FFF2-40B4-BE49-F238E27FC236}">
              <a16:creationId xmlns:a16="http://schemas.microsoft.com/office/drawing/2014/main" id="{00000000-0008-0000-0100-00004C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152400" cy="152400"/>
    <xdr:sp macro="" textlink="">
      <xdr:nvSpPr>
        <xdr:cNvPr id="333" name="AutoShape 26">
          <a:extLst>
            <a:ext uri="{FF2B5EF4-FFF2-40B4-BE49-F238E27FC236}">
              <a16:creationId xmlns:a16="http://schemas.microsoft.com/office/drawing/2014/main" id="{00000000-0008-0000-0100-00004D010000}"/>
            </a:ext>
          </a:extLst>
        </xdr:cNvPr>
        <xdr:cNvSpPr>
          <a:spLocks noChangeAspect="1" noChangeArrowheads="1"/>
        </xdr:cNvSpPr>
      </xdr:nvSpPr>
      <xdr:spPr bwMode="auto">
        <a:xfrm>
          <a:off x="226885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34" name="AutoShape 34">
          <a:extLst>
            <a:ext uri="{FF2B5EF4-FFF2-40B4-BE49-F238E27FC236}">
              <a16:creationId xmlns:a16="http://schemas.microsoft.com/office/drawing/2014/main" id="{00000000-0008-0000-0100-00004E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35" name="AutoShape 38">
          <a:extLst>
            <a:ext uri="{FF2B5EF4-FFF2-40B4-BE49-F238E27FC236}">
              <a16:creationId xmlns:a16="http://schemas.microsoft.com/office/drawing/2014/main" id="{00000000-0008-0000-0100-00004F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36" name="AutoShape 41">
          <a:extLst>
            <a:ext uri="{FF2B5EF4-FFF2-40B4-BE49-F238E27FC236}">
              <a16:creationId xmlns:a16="http://schemas.microsoft.com/office/drawing/2014/main" id="{00000000-0008-0000-0100-000050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37" name="AutoShape 36">
          <a:extLst>
            <a:ext uri="{FF2B5EF4-FFF2-40B4-BE49-F238E27FC236}">
              <a16:creationId xmlns:a16="http://schemas.microsoft.com/office/drawing/2014/main" id="{00000000-0008-0000-0100-000051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38" name="AutoShape 22">
          <a:extLst>
            <a:ext uri="{FF2B5EF4-FFF2-40B4-BE49-F238E27FC236}">
              <a16:creationId xmlns:a16="http://schemas.microsoft.com/office/drawing/2014/main" id="{00000000-0008-0000-0100-000052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39" name="AutoShape 24">
          <a:extLst>
            <a:ext uri="{FF2B5EF4-FFF2-40B4-BE49-F238E27FC236}">
              <a16:creationId xmlns:a16="http://schemas.microsoft.com/office/drawing/2014/main" id="{00000000-0008-0000-0100-000053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40" name="AutoShape 26">
          <a:extLst>
            <a:ext uri="{FF2B5EF4-FFF2-40B4-BE49-F238E27FC236}">
              <a16:creationId xmlns:a16="http://schemas.microsoft.com/office/drawing/2014/main" id="{00000000-0008-0000-0100-000054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41" name="AutoShape 22">
          <a:extLst>
            <a:ext uri="{FF2B5EF4-FFF2-40B4-BE49-F238E27FC236}">
              <a16:creationId xmlns:a16="http://schemas.microsoft.com/office/drawing/2014/main" id="{00000000-0008-0000-0100-000055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42" name="AutoShape 24">
          <a:extLst>
            <a:ext uri="{FF2B5EF4-FFF2-40B4-BE49-F238E27FC236}">
              <a16:creationId xmlns:a16="http://schemas.microsoft.com/office/drawing/2014/main" id="{00000000-0008-0000-0100-000056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43" name="AutoShape 26">
          <a:extLst>
            <a:ext uri="{FF2B5EF4-FFF2-40B4-BE49-F238E27FC236}">
              <a16:creationId xmlns:a16="http://schemas.microsoft.com/office/drawing/2014/main" id="{00000000-0008-0000-0100-000057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44" name="AutoShape 22">
          <a:extLst>
            <a:ext uri="{FF2B5EF4-FFF2-40B4-BE49-F238E27FC236}">
              <a16:creationId xmlns:a16="http://schemas.microsoft.com/office/drawing/2014/main" id="{00000000-0008-0000-0100-000058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45" name="AutoShape 22">
          <a:extLst>
            <a:ext uri="{FF2B5EF4-FFF2-40B4-BE49-F238E27FC236}">
              <a16:creationId xmlns:a16="http://schemas.microsoft.com/office/drawing/2014/main" id="{00000000-0008-0000-0100-000059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46" name="AutoShape 24">
          <a:extLst>
            <a:ext uri="{FF2B5EF4-FFF2-40B4-BE49-F238E27FC236}">
              <a16:creationId xmlns:a16="http://schemas.microsoft.com/office/drawing/2014/main" id="{00000000-0008-0000-0100-00005A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47" name="AutoShape 26">
          <a:extLst>
            <a:ext uri="{FF2B5EF4-FFF2-40B4-BE49-F238E27FC236}">
              <a16:creationId xmlns:a16="http://schemas.microsoft.com/office/drawing/2014/main" id="{00000000-0008-0000-0100-00005B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48" name="AutoShape 22">
          <a:extLst>
            <a:ext uri="{FF2B5EF4-FFF2-40B4-BE49-F238E27FC236}">
              <a16:creationId xmlns:a16="http://schemas.microsoft.com/office/drawing/2014/main" id="{00000000-0008-0000-0100-00005C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49" name="AutoShape 24">
          <a:extLst>
            <a:ext uri="{FF2B5EF4-FFF2-40B4-BE49-F238E27FC236}">
              <a16:creationId xmlns:a16="http://schemas.microsoft.com/office/drawing/2014/main" id="{00000000-0008-0000-0100-00005D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50" name="AutoShape 26">
          <a:extLst>
            <a:ext uri="{FF2B5EF4-FFF2-40B4-BE49-F238E27FC236}">
              <a16:creationId xmlns:a16="http://schemas.microsoft.com/office/drawing/2014/main" id="{00000000-0008-0000-0100-00005E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51" name="AutoShape 22">
          <a:extLst>
            <a:ext uri="{FF2B5EF4-FFF2-40B4-BE49-F238E27FC236}">
              <a16:creationId xmlns:a16="http://schemas.microsoft.com/office/drawing/2014/main" id="{00000000-0008-0000-0100-00005F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52" name="AutoShape 22">
          <a:extLst>
            <a:ext uri="{FF2B5EF4-FFF2-40B4-BE49-F238E27FC236}">
              <a16:creationId xmlns:a16="http://schemas.microsoft.com/office/drawing/2014/main" id="{00000000-0008-0000-0100-000060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53" name="AutoShape 24">
          <a:extLst>
            <a:ext uri="{FF2B5EF4-FFF2-40B4-BE49-F238E27FC236}">
              <a16:creationId xmlns:a16="http://schemas.microsoft.com/office/drawing/2014/main" id="{00000000-0008-0000-0100-000061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54" name="AutoShape 26">
          <a:extLst>
            <a:ext uri="{FF2B5EF4-FFF2-40B4-BE49-F238E27FC236}">
              <a16:creationId xmlns:a16="http://schemas.microsoft.com/office/drawing/2014/main" id="{00000000-0008-0000-0100-000062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55" name="AutoShape 22">
          <a:extLst>
            <a:ext uri="{FF2B5EF4-FFF2-40B4-BE49-F238E27FC236}">
              <a16:creationId xmlns:a16="http://schemas.microsoft.com/office/drawing/2014/main" id="{00000000-0008-0000-0100-000063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56" name="AutoShape 24">
          <a:extLst>
            <a:ext uri="{FF2B5EF4-FFF2-40B4-BE49-F238E27FC236}">
              <a16:creationId xmlns:a16="http://schemas.microsoft.com/office/drawing/2014/main" id="{00000000-0008-0000-0100-000064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78</xdr:row>
      <xdr:rowOff>0</xdr:rowOff>
    </xdr:from>
    <xdr:ext cx="152400" cy="152400"/>
    <xdr:sp macro="" textlink="">
      <xdr:nvSpPr>
        <xdr:cNvPr id="357" name="AutoShape 26">
          <a:extLst>
            <a:ext uri="{FF2B5EF4-FFF2-40B4-BE49-F238E27FC236}">
              <a16:creationId xmlns:a16="http://schemas.microsoft.com/office/drawing/2014/main" id="{00000000-0008-0000-0100-000065010000}"/>
            </a:ext>
          </a:extLst>
        </xdr:cNvPr>
        <xdr:cNvSpPr>
          <a:spLocks noChangeAspect="1" noChangeArrowheads="1"/>
        </xdr:cNvSpPr>
      </xdr:nvSpPr>
      <xdr:spPr bwMode="auto">
        <a:xfrm>
          <a:off x="2381250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8</xdr:col>
      <xdr:colOff>0</xdr:colOff>
      <xdr:row>78</xdr:row>
      <xdr:rowOff>0</xdr:rowOff>
    </xdr:from>
    <xdr:to>
      <xdr:col>8</xdr:col>
      <xdr:colOff>152400</xdr:colOff>
      <xdr:row>78</xdr:row>
      <xdr:rowOff>152400</xdr:rowOff>
    </xdr:to>
    <xdr:sp macro="" textlink="">
      <xdr:nvSpPr>
        <xdr:cNvPr id="358" name="AutoShape 34">
          <a:extLst>
            <a:ext uri="{FF2B5EF4-FFF2-40B4-BE49-F238E27FC236}">
              <a16:creationId xmlns:a16="http://schemas.microsoft.com/office/drawing/2014/main" id="{00000000-0008-0000-0100-000066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78</xdr:row>
      <xdr:rowOff>0</xdr:rowOff>
    </xdr:from>
    <xdr:to>
      <xdr:col>8</xdr:col>
      <xdr:colOff>152400</xdr:colOff>
      <xdr:row>78</xdr:row>
      <xdr:rowOff>152400</xdr:rowOff>
    </xdr:to>
    <xdr:sp macro="" textlink="">
      <xdr:nvSpPr>
        <xdr:cNvPr id="359" name="AutoShape 38">
          <a:extLst>
            <a:ext uri="{FF2B5EF4-FFF2-40B4-BE49-F238E27FC236}">
              <a16:creationId xmlns:a16="http://schemas.microsoft.com/office/drawing/2014/main" id="{00000000-0008-0000-0100-000067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78</xdr:row>
      <xdr:rowOff>0</xdr:rowOff>
    </xdr:from>
    <xdr:to>
      <xdr:col>7</xdr:col>
      <xdr:colOff>152400</xdr:colOff>
      <xdr:row>78</xdr:row>
      <xdr:rowOff>152400</xdr:rowOff>
    </xdr:to>
    <xdr:sp macro="" textlink="">
      <xdr:nvSpPr>
        <xdr:cNvPr id="360" name="AutoShape 40">
          <a:extLst>
            <a:ext uri="{FF2B5EF4-FFF2-40B4-BE49-F238E27FC236}">
              <a16:creationId xmlns:a16="http://schemas.microsoft.com/office/drawing/2014/main" id="{00000000-0008-0000-0100-000068010000}"/>
            </a:ext>
          </a:extLst>
        </xdr:cNvPr>
        <xdr:cNvSpPr>
          <a:spLocks noChangeAspect="1" noChangeArrowheads="1"/>
        </xdr:cNvSpPr>
      </xdr:nvSpPr>
      <xdr:spPr bwMode="auto">
        <a:xfrm>
          <a:off x="12477750"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78</xdr:row>
      <xdr:rowOff>0</xdr:rowOff>
    </xdr:from>
    <xdr:to>
      <xdr:col>8</xdr:col>
      <xdr:colOff>152400</xdr:colOff>
      <xdr:row>78</xdr:row>
      <xdr:rowOff>152400</xdr:rowOff>
    </xdr:to>
    <xdr:sp macro="" textlink="">
      <xdr:nvSpPr>
        <xdr:cNvPr id="361" name="AutoShape 41">
          <a:extLst>
            <a:ext uri="{FF2B5EF4-FFF2-40B4-BE49-F238E27FC236}">
              <a16:creationId xmlns:a16="http://schemas.microsoft.com/office/drawing/2014/main" id="{00000000-0008-0000-0100-000069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78</xdr:row>
      <xdr:rowOff>0</xdr:rowOff>
    </xdr:from>
    <xdr:to>
      <xdr:col>8</xdr:col>
      <xdr:colOff>152400</xdr:colOff>
      <xdr:row>78</xdr:row>
      <xdr:rowOff>152400</xdr:rowOff>
    </xdr:to>
    <xdr:sp macro="" textlink="">
      <xdr:nvSpPr>
        <xdr:cNvPr id="362" name="AutoShape 36">
          <a:extLst>
            <a:ext uri="{FF2B5EF4-FFF2-40B4-BE49-F238E27FC236}">
              <a16:creationId xmlns:a16="http://schemas.microsoft.com/office/drawing/2014/main" id="{00000000-0008-0000-0100-00006A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8</xdr:col>
      <xdr:colOff>0</xdr:colOff>
      <xdr:row>78</xdr:row>
      <xdr:rowOff>0</xdr:rowOff>
    </xdr:from>
    <xdr:ext cx="152400" cy="152400"/>
    <xdr:sp macro="" textlink="">
      <xdr:nvSpPr>
        <xdr:cNvPr id="363" name="AutoShape 22">
          <a:extLst>
            <a:ext uri="{FF2B5EF4-FFF2-40B4-BE49-F238E27FC236}">
              <a16:creationId xmlns:a16="http://schemas.microsoft.com/office/drawing/2014/main" id="{00000000-0008-0000-0100-00006B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64" name="AutoShape 24">
          <a:extLst>
            <a:ext uri="{FF2B5EF4-FFF2-40B4-BE49-F238E27FC236}">
              <a16:creationId xmlns:a16="http://schemas.microsoft.com/office/drawing/2014/main" id="{00000000-0008-0000-0100-00006C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65" name="AutoShape 26">
          <a:extLst>
            <a:ext uri="{FF2B5EF4-FFF2-40B4-BE49-F238E27FC236}">
              <a16:creationId xmlns:a16="http://schemas.microsoft.com/office/drawing/2014/main" id="{00000000-0008-0000-0100-00006D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66" name="AutoShape 22">
          <a:extLst>
            <a:ext uri="{FF2B5EF4-FFF2-40B4-BE49-F238E27FC236}">
              <a16:creationId xmlns:a16="http://schemas.microsoft.com/office/drawing/2014/main" id="{00000000-0008-0000-0100-00006E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67" name="AutoShape 24">
          <a:extLst>
            <a:ext uri="{FF2B5EF4-FFF2-40B4-BE49-F238E27FC236}">
              <a16:creationId xmlns:a16="http://schemas.microsoft.com/office/drawing/2014/main" id="{00000000-0008-0000-0100-00006F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68" name="AutoShape 26">
          <a:extLst>
            <a:ext uri="{FF2B5EF4-FFF2-40B4-BE49-F238E27FC236}">
              <a16:creationId xmlns:a16="http://schemas.microsoft.com/office/drawing/2014/main" id="{00000000-0008-0000-0100-000070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69" name="AutoShape 22">
          <a:extLst>
            <a:ext uri="{FF2B5EF4-FFF2-40B4-BE49-F238E27FC236}">
              <a16:creationId xmlns:a16="http://schemas.microsoft.com/office/drawing/2014/main" id="{00000000-0008-0000-0100-000071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70" name="AutoShape 22">
          <a:extLst>
            <a:ext uri="{FF2B5EF4-FFF2-40B4-BE49-F238E27FC236}">
              <a16:creationId xmlns:a16="http://schemas.microsoft.com/office/drawing/2014/main" id="{00000000-0008-0000-0100-000072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71" name="AutoShape 24">
          <a:extLst>
            <a:ext uri="{FF2B5EF4-FFF2-40B4-BE49-F238E27FC236}">
              <a16:creationId xmlns:a16="http://schemas.microsoft.com/office/drawing/2014/main" id="{00000000-0008-0000-0100-000073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72" name="AutoShape 26">
          <a:extLst>
            <a:ext uri="{FF2B5EF4-FFF2-40B4-BE49-F238E27FC236}">
              <a16:creationId xmlns:a16="http://schemas.microsoft.com/office/drawing/2014/main" id="{00000000-0008-0000-0100-000074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73" name="AutoShape 22">
          <a:extLst>
            <a:ext uri="{FF2B5EF4-FFF2-40B4-BE49-F238E27FC236}">
              <a16:creationId xmlns:a16="http://schemas.microsoft.com/office/drawing/2014/main" id="{00000000-0008-0000-0100-000075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74" name="AutoShape 24">
          <a:extLst>
            <a:ext uri="{FF2B5EF4-FFF2-40B4-BE49-F238E27FC236}">
              <a16:creationId xmlns:a16="http://schemas.microsoft.com/office/drawing/2014/main" id="{00000000-0008-0000-0100-000076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75" name="AutoShape 26">
          <a:extLst>
            <a:ext uri="{FF2B5EF4-FFF2-40B4-BE49-F238E27FC236}">
              <a16:creationId xmlns:a16="http://schemas.microsoft.com/office/drawing/2014/main" id="{00000000-0008-0000-0100-000077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76" name="AutoShape 22">
          <a:extLst>
            <a:ext uri="{FF2B5EF4-FFF2-40B4-BE49-F238E27FC236}">
              <a16:creationId xmlns:a16="http://schemas.microsoft.com/office/drawing/2014/main" id="{00000000-0008-0000-0100-000078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77" name="AutoShape 22">
          <a:extLst>
            <a:ext uri="{FF2B5EF4-FFF2-40B4-BE49-F238E27FC236}">
              <a16:creationId xmlns:a16="http://schemas.microsoft.com/office/drawing/2014/main" id="{00000000-0008-0000-0100-000079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78" name="AutoShape 24">
          <a:extLst>
            <a:ext uri="{FF2B5EF4-FFF2-40B4-BE49-F238E27FC236}">
              <a16:creationId xmlns:a16="http://schemas.microsoft.com/office/drawing/2014/main" id="{00000000-0008-0000-0100-00007A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79" name="AutoShape 26">
          <a:extLst>
            <a:ext uri="{FF2B5EF4-FFF2-40B4-BE49-F238E27FC236}">
              <a16:creationId xmlns:a16="http://schemas.microsoft.com/office/drawing/2014/main" id="{00000000-0008-0000-0100-00007B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80" name="AutoShape 22">
          <a:extLst>
            <a:ext uri="{FF2B5EF4-FFF2-40B4-BE49-F238E27FC236}">
              <a16:creationId xmlns:a16="http://schemas.microsoft.com/office/drawing/2014/main" id="{00000000-0008-0000-0100-00007C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81" name="AutoShape 24">
          <a:extLst>
            <a:ext uri="{FF2B5EF4-FFF2-40B4-BE49-F238E27FC236}">
              <a16:creationId xmlns:a16="http://schemas.microsoft.com/office/drawing/2014/main" id="{00000000-0008-0000-0100-00007D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78</xdr:row>
      <xdr:rowOff>0</xdr:rowOff>
    </xdr:from>
    <xdr:ext cx="152400" cy="152400"/>
    <xdr:sp macro="" textlink="">
      <xdr:nvSpPr>
        <xdr:cNvPr id="382" name="AutoShape 26">
          <a:extLst>
            <a:ext uri="{FF2B5EF4-FFF2-40B4-BE49-F238E27FC236}">
              <a16:creationId xmlns:a16="http://schemas.microsoft.com/office/drawing/2014/main" id="{00000000-0008-0000-0100-00007E010000}"/>
            </a:ext>
          </a:extLst>
        </xdr:cNvPr>
        <xdr:cNvSpPr>
          <a:spLocks noChangeAspect="1" noChangeArrowheads="1"/>
        </xdr:cNvSpPr>
      </xdr:nvSpPr>
      <xdr:spPr bwMode="auto">
        <a:xfrm>
          <a:off x="13668375" y="1800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383" name="AutoShape 34">
          <a:extLst>
            <a:ext uri="{FF2B5EF4-FFF2-40B4-BE49-F238E27FC236}">
              <a16:creationId xmlns:a16="http://schemas.microsoft.com/office/drawing/2014/main" id="{00000000-0008-0000-0100-00007F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384" name="AutoShape 38">
          <a:extLst>
            <a:ext uri="{FF2B5EF4-FFF2-40B4-BE49-F238E27FC236}">
              <a16:creationId xmlns:a16="http://schemas.microsoft.com/office/drawing/2014/main" id="{00000000-0008-0000-0100-000080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385" name="AutoShape 41">
          <a:extLst>
            <a:ext uri="{FF2B5EF4-FFF2-40B4-BE49-F238E27FC236}">
              <a16:creationId xmlns:a16="http://schemas.microsoft.com/office/drawing/2014/main" id="{00000000-0008-0000-0100-000081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386" name="AutoShape 36">
          <a:extLst>
            <a:ext uri="{FF2B5EF4-FFF2-40B4-BE49-F238E27FC236}">
              <a16:creationId xmlns:a16="http://schemas.microsoft.com/office/drawing/2014/main" id="{00000000-0008-0000-0100-000082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387" name="AutoShape 22">
          <a:extLst>
            <a:ext uri="{FF2B5EF4-FFF2-40B4-BE49-F238E27FC236}">
              <a16:creationId xmlns:a16="http://schemas.microsoft.com/office/drawing/2014/main" id="{00000000-0008-0000-0100-000083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388" name="AutoShape 24">
          <a:extLst>
            <a:ext uri="{FF2B5EF4-FFF2-40B4-BE49-F238E27FC236}">
              <a16:creationId xmlns:a16="http://schemas.microsoft.com/office/drawing/2014/main" id="{00000000-0008-0000-0100-000084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389" name="AutoShape 26">
          <a:extLst>
            <a:ext uri="{FF2B5EF4-FFF2-40B4-BE49-F238E27FC236}">
              <a16:creationId xmlns:a16="http://schemas.microsoft.com/office/drawing/2014/main" id="{00000000-0008-0000-0100-000085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390" name="AutoShape 22">
          <a:extLst>
            <a:ext uri="{FF2B5EF4-FFF2-40B4-BE49-F238E27FC236}">
              <a16:creationId xmlns:a16="http://schemas.microsoft.com/office/drawing/2014/main" id="{00000000-0008-0000-0100-000086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391" name="AutoShape 24">
          <a:extLst>
            <a:ext uri="{FF2B5EF4-FFF2-40B4-BE49-F238E27FC236}">
              <a16:creationId xmlns:a16="http://schemas.microsoft.com/office/drawing/2014/main" id="{00000000-0008-0000-0100-000087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392" name="AutoShape 26">
          <a:extLst>
            <a:ext uri="{FF2B5EF4-FFF2-40B4-BE49-F238E27FC236}">
              <a16:creationId xmlns:a16="http://schemas.microsoft.com/office/drawing/2014/main" id="{00000000-0008-0000-0100-000088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393" name="AutoShape 22">
          <a:extLst>
            <a:ext uri="{FF2B5EF4-FFF2-40B4-BE49-F238E27FC236}">
              <a16:creationId xmlns:a16="http://schemas.microsoft.com/office/drawing/2014/main" id="{00000000-0008-0000-0100-000089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394" name="AutoShape 22">
          <a:extLst>
            <a:ext uri="{FF2B5EF4-FFF2-40B4-BE49-F238E27FC236}">
              <a16:creationId xmlns:a16="http://schemas.microsoft.com/office/drawing/2014/main" id="{00000000-0008-0000-0100-00008A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395" name="AutoShape 24">
          <a:extLst>
            <a:ext uri="{FF2B5EF4-FFF2-40B4-BE49-F238E27FC236}">
              <a16:creationId xmlns:a16="http://schemas.microsoft.com/office/drawing/2014/main" id="{00000000-0008-0000-0100-00008B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396" name="AutoShape 26">
          <a:extLst>
            <a:ext uri="{FF2B5EF4-FFF2-40B4-BE49-F238E27FC236}">
              <a16:creationId xmlns:a16="http://schemas.microsoft.com/office/drawing/2014/main" id="{00000000-0008-0000-0100-00008C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397" name="AutoShape 22">
          <a:extLst>
            <a:ext uri="{FF2B5EF4-FFF2-40B4-BE49-F238E27FC236}">
              <a16:creationId xmlns:a16="http://schemas.microsoft.com/office/drawing/2014/main" id="{00000000-0008-0000-0100-00008D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398" name="AutoShape 24">
          <a:extLst>
            <a:ext uri="{FF2B5EF4-FFF2-40B4-BE49-F238E27FC236}">
              <a16:creationId xmlns:a16="http://schemas.microsoft.com/office/drawing/2014/main" id="{00000000-0008-0000-0100-00008E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399" name="AutoShape 26">
          <a:extLst>
            <a:ext uri="{FF2B5EF4-FFF2-40B4-BE49-F238E27FC236}">
              <a16:creationId xmlns:a16="http://schemas.microsoft.com/office/drawing/2014/main" id="{00000000-0008-0000-0100-00008F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400" name="AutoShape 22">
          <a:extLst>
            <a:ext uri="{FF2B5EF4-FFF2-40B4-BE49-F238E27FC236}">
              <a16:creationId xmlns:a16="http://schemas.microsoft.com/office/drawing/2014/main" id="{00000000-0008-0000-0100-000090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401" name="AutoShape 22">
          <a:extLst>
            <a:ext uri="{FF2B5EF4-FFF2-40B4-BE49-F238E27FC236}">
              <a16:creationId xmlns:a16="http://schemas.microsoft.com/office/drawing/2014/main" id="{00000000-0008-0000-0100-000091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402" name="AutoShape 24">
          <a:extLst>
            <a:ext uri="{FF2B5EF4-FFF2-40B4-BE49-F238E27FC236}">
              <a16:creationId xmlns:a16="http://schemas.microsoft.com/office/drawing/2014/main" id="{00000000-0008-0000-0100-000092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403" name="AutoShape 26">
          <a:extLst>
            <a:ext uri="{FF2B5EF4-FFF2-40B4-BE49-F238E27FC236}">
              <a16:creationId xmlns:a16="http://schemas.microsoft.com/office/drawing/2014/main" id="{00000000-0008-0000-0100-000093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404" name="AutoShape 22">
          <a:extLst>
            <a:ext uri="{FF2B5EF4-FFF2-40B4-BE49-F238E27FC236}">
              <a16:creationId xmlns:a16="http://schemas.microsoft.com/office/drawing/2014/main" id="{00000000-0008-0000-0100-000094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405" name="AutoShape 24">
          <a:extLst>
            <a:ext uri="{FF2B5EF4-FFF2-40B4-BE49-F238E27FC236}">
              <a16:creationId xmlns:a16="http://schemas.microsoft.com/office/drawing/2014/main" id="{00000000-0008-0000-0100-000095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406" name="AutoShape 26">
          <a:extLst>
            <a:ext uri="{FF2B5EF4-FFF2-40B4-BE49-F238E27FC236}">
              <a16:creationId xmlns:a16="http://schemas.microsoft.com/office/drawing/2014/main" id="{00000000-0008-0000-0100-000096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407" name="AutoShape 22">
          <a:extLst>
            <a:ext uri="{FF2B5EF4-FFF2-40B4-BE49-F238E27FC236}">
              <a16:creationId xmlns:a16="http://schemas.microsoft.com/office/drawing/2014/main" id="{00000000-0008-0000-0100-000097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408" name="AutoShape 22">
          <a:extLst>
            <a:ext uri="{FF2B5EF4-FFF2-40B4-BE49-F238E27FC236}">
              <a16:creationId xmlns:a16="http://schemas.microsoft.com/office/drawing/2014/main" id="{00000000-0008-0000-0100-000098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409" name="AutoShape 24">
          <a:extLst>
            <a:ext uri="{FF2B5EF4-FFF2-40B4-BE49-F238E27FC236}">
              <a16:creationId xmlns:a16="http://schemas.microsoft.com/office/drawing/2014/main" id="{00000000-0008-0000-0100-000099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410" name="AutoShape 26">
          <a:extLst>
            <a:ext uri="{FF2B5EF4-FFF2-40B4-BE49-F238E27FC236}">
              <a16:creationId xmlns:a16="http://schemas.microsoft.com/office/drawing/2014/main" id="{00000000-0008-0000-0100-00009A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411" name="AutoShape 22">
          <a:extLst>
            <a:ext uri="{FF2B5EF4-FFF2-40B4-BE49-F238E27FC236}">
              <a16:creationId xmlns:a16="http://schemas.microsoft.com/office/drawing/2014/main" id="{00000000-0008-0000-0100-00009B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412" name="AutoShape 24">
          <a:extLst>
            <a:ext uri="{FF2B5EF4-FFF2-40B4-BE49-F238E27FC236}">
              <a16:creationId xmlns:a16="http://schemas.microsoft.com/office/drawing/2014/main" id="{00000000-0008-0000-0100-00009C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10</xdr:col>
      <xdr:colOff>0</xdr:colOff>
      <xdr:row>4</xdr:row>
      <xdr:rowOff>0</xdr:rowOff>
    </xdr:from>
    <xdr:ext cx="152400" cy="152400"/>
    <xdr:sp macro="" textlink="">
      <xdr:nvSpPr>
        <xdr:cNvPr id="413" name="AutoShape 26">
          <a:extLst>
            <a:ext uri="{FF2B5EF4-FFF2-40B4-BE49-F238E27FC236}">
              <a16:creationId xmlns:a16="http://schemas.microsoft.com/office/drawing/2014/main" id="{00000000-0008-0000-0100-00009D010000}"/>
            </a:ext>
          </a:extLst>
        </xdr:cNvPr>
        <xdr:cNvSpPr>
          <a:spLocks noChangeAspect="1" noChangeArrowheads="1"/>
        </xdr:cNvSpPr>
      </xdr:nvSpPr>
      <xdr:spPr bwMode="auto">
        <a:xfrm>
          <a:off x="1369629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14" name="AutoShape 34">
          <a:extLst>
            <a:ext uri="{FF2B5EF4-FFF2-40B4-BE49-F238E27FC236}">
              <a16:creationId xmlns:a16="http://schemas.microsoft.com/office/drawing/2014/main" id="{00000000-0008-0000-0100-00009E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15" name="AutoShape 38">
          <a:extLst>
            <a:ext uri="{FF2B5EF4-FFF2-40B4-BE49-F238E27FC236}">
              <a16:creationId xmlns:a16="http://schemas.microsoft.com/office/drawing/2014/main" id="{00000000-0008-0000-0100-00009F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16" name="AutoShape 41">
          <a:extLst>
            <a:ext uri="{FF2B5EF4-FFF2-40B4-BE49-F238E27FC236}">
              <a16:creationId xmlns:a16="http://schemas.microsoft.com/office/drawing/2014/main" id="{00000000-0008-0000-0100-0000A0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17" name="AutoShape 36">
          <a:extLst>
            <a:ext uri="{FF2B5EF4-FFF2-40B4-BE49-F238E27FC236}">
              <a16:creationId xmlns:a16="http://schemas.microsoft.com/office/drawing/2014/main" id="{00000000-0008-0000-0100-0000A1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18" name="AutoShape 22">
          <a:extLst>
            <a:ext uri="{FF2B5EF4-FFF2-40B4-BE49-F238E27FC236}">
              <a16:creationId xmlns:a16="http://schemas.microsoft.com/office/drawing/2014/main" id="{00000000-0008-0000-0100-0000A2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19" name="AutoShape 24">
          <a:extLst>
            <a:ext uri="{FF2B5EF4-FFF2-40B4-BE49-F238E27FC236}">
              <a16:creationId xmlns:a16="http://schemas.microsoft.com/office/drawing/2014/main" id="{00000000-0008-0000-0100-0000A3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20" name="AutoShape 26">
          <a:extLst>
            <a:ext uri="{FF2B5EF4-FFF2-40B4-BE49-F238E27FC236}">
              <a16:creationId xmlns:a16="http://schemas.microsoft.com/office/drawing/2014/main" id="{00000000-0008-0000-0100-0000A4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21" name="AutoShape 22">
          <a:extLst>
            <a:ext uri="{FF2B5EF4-FFF2-40B4-BE49-F238E27FC236}">
              <a16:creationId xmlns:a16="http://schemas.microsoft.com/office/drawing/2014/main" id="{00000000-0008-0000-0100-0000A5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22" name="AutoShape 24">
          <a:extLst>
            <a:ext uri="{FF2B5EF4-FFF2-40B4-BE49-F238E27FC236}">
              <a16:creationId xmlns:a16="http://schemas.microsoft.com/office/drawing/2014/main" id="{00000000-0008-0000-0100-0000A6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23" name="AutoShape 26">
          <a:extLst>
            <a:ext uri="{FF2B5EF4-FFF2-40B4-BE49-F238E27FC236}">
              <a16:creationId xmlns:a16="http://schemas.microsoft.com/office/drawing/2014/main" id="{00000000-0008-0000-0100-0000A7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24" name="AutoShape 22">
          <a:extLst>
            <a:ext uri="{FF2B5EF4-FFF2-40B4-BE49-F238E27FC236}">
              <a16:creationId xmlns:a16="http://schemas.microsoft.com/office/drawing/2014/main" id="{00000000-0008-0000-0100-0000A8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25" name="AutoShape 22">
          <a:extLst>
            <a:ext uri="{FF2B5EF4-FFF2-40B4-BE49-F238E27FC236}">
              <a16:creationId xmlns:a16="http://schemas.microsoft.com/office/drawing/2014/main" id="{00000000-0008-0000-0100-0000A9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26" name="AutoShape 24">
          <a:extLst>
            <a:ext uri="{FF2B5EF4-FFF2-40B4-BE49-F238E27FC236}">
              <a16:creationId xmlns:a16="http://schemas.microsoft.com/office/drawing/2014/main" id="{00000000-0008-0000-0100-0000AA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27" name="AutoShape 26">
          <a:extLst>
            <a:ext uri="{FF2B5EF4-FFF2-40B4-BE49-F238E27FC236}">
              <a16:creationId xmlns:a16="http://schemas.microsoft.com/office/drawing/2014/main" id="{00000000-0008-0000-0100-0000AB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28" name="AutoShape 22">
          <a:extLst>
            <a:ext uri="{FF2B5EF4-FFF2-40B4-BE49-F238E27FC236}">
              <a16:creationId xmlns:a16="http://schemas.microsoft.com/office/drawing/2014/main" id="{00000000-0008-0000-0100-0000AC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29" name="AutoShape 24">
          <a:extLst>
            <a:ext uri="{FF2B5EF4-FFF2-40B4-BE49-F238E27FC236}">
              <a16:creationId xmlns:a16="http://schemas.microsoft.com/office/drawing/2014/main" id="{00000000-0008-0000-0100-0000AD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30" name="AutoShape 26">
          <a:extLst>
            <a:ext uri="{FF2B5EF4-FFF2-40B4-BE49-F238E27FC236}">
              <a16:creationId xmlns:a16="http://schemas.microsoft.com/office/drawing/2014/main" id="{00000000-0008-0000-0100-0000AE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31" name="AutoShape 22">
          <a:extLst>
            <a:ext uri="{FF2B5EF4-FFF2-40B4-BE49-F238E27FC236}">
              <a16:creationId xmlns:a16="http://schemas.microsoft.com/office/drawing/2014/main" id="{00000000-0008-0000-0100-0000AF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32" name="AutoShape 22">
          <a:extLst>
            <a:ext uri="{FF2B5EF4-FFF2-40B4-BE49-F238E27FC236}">
              <a16:creationId xmlns:a16="http://schemas.microsoft.com/office/drawing/2014/main" id="{00000000-0008-0000-0100-0000B0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33" name="AutoShape 24">
          <a:extLst>
            <a:ext uri="{FF2B5EF4-FFF2-40B4-BE49-F238E27FC236}">
              <a16:creationId xmlns:a16="http://schemas.microsoft.com/office/drawing/2014/main" id="{00000000-0008-0000-0100-0000B1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34" name="AutoShape 26">
          <a:extLst>
            <a:ext uri="{FF2B5EF4-FFF2-40B4-BE49-F238E27FC236}">
              <a16:creationId xmlns:a16="http://schemas.microsoft.com/office/drawing/2014/main" id="{00000000-0008-0000-0100-0000B2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35" name="AutoShape 22">
          <a:extLst>
            <a:ext uri="{FF2B5EF4-FFF2-40B4-BE49-F238E27FC236}">
              <a16:creationId xmlns:a16="http://schemas.microsoft.com/office/drawing/2014/main" id="{00000000-0008-0000-0100-0000B3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36" name="AutoShape 24">
          <a:extLst>
            <a:ext uri="{FF2B5EF4-FFF2-40B4-BE49-F238E27FC236}">
              <a16:creationId xmlns:a16="http://schemas.microsoft.com/office/drawing/2014/main" id="{00000000-0008-0000-0100-0000B4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37" name="AutoShape 26">
          <a:extLst>
            <a:ext uri="{FF2B5EF4-FFF2-40B4-BE49-F238E27FC236}">
              <a16:creationId xmlns:a16="http://schemas.microsoft.com/office/drawing/2014/main" id="{00000000-0008-0000-0100-0000B5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38" name="AutoShape 34">
          <a:extLst>
            <a:ext uri="{FF2B5EF4-FFF2-40B4-BE49-F238E27FC236}">
              <a16:creationId xmlns:a16="http://schemas.microsoft.com/office/drawing/2014/main" id="{00000000-0008-0000-0100-0000B6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39" name="AutoShape 38">
          <a:extLst>
            <a:ext uri="{FF2B5EF4-FFF2-40B4-BE49-F238E27FC236}">
              <a16:creationId xmlns:a16="http://schemas.microsoft.com/office/drawing/2014/main" id="{00000000-0008-0000-0100-0000B7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40" name="AutoShape 41">
          <a:extLst>
            <a:ext uri="{FF2B5EF4-FFF2-40B4-BE49-F238E27FC236}">
              <a16:creationId xmlns:a16="http://schemas.microsoft.com/office/drawing/2014/main" id="{00000000-0008-0000-0100-0000B8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41" name="AutoShape 36">
          <a:extLst>
            <a:ext uri="{FF2B5EF4-FFF2-40B4-BE49-F238E27FC236}">
              <a16:creationId xmlns:a16="http://schemas.microsoft.com/office/drawing/2014/main" id="{00000000-0008-0000-0100-0000B9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42" name="AutoShape 22">
          <a:extLst>
            <a:ext uri="{FF2B5EF4-FFF2-40B4-BE49-F238E27FC236}">
              <a16:creationId xmlns:a16="http://schemas.microsoft.com/office/drawing/2014/main" id="{00000000-0008-0000-0100-0000BA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43" name="AutoShape 24">
          <a:extLst>
            <a:ext uri="{FF2B5EF4-FFF2-40B4-BE49-F238E27FC236}">
              <a16:creationId xmlns:a16="http://schemas.microsoft.com/office/drawing/2014/main" id="{00000000-0008-0000-0100-0000BB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44" name="AutoShape 26">
          <a:extLst>
            <a:ext uri="{FF2B5EF4-FFF2-40B4-BE49-F238E27FC236}">
              <a16:creationId xmlns:a16="http://schemas.microsoft.com/office/drawing/2014/main" id="{00000000-0008-0000-0100-0000BC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45" name="AutoShape 22">
          <a:extLst>
            <a:ext uri="{FF2B5EF4-FFF2-40B4-BE49-F238E27FC236}">
              <a16:creationId xmlns:a16="http://schemas.microsoft.com/office/drawing/2014/main" id="{00000000-0008-0000-0100-0000BD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46" name="AutoShape 24">
          <a:extLst>
            <a:ext uri="{FF2B5EF4-FFF2-40B4-BE49-F238E27FC236}">
              <a16:creationId xmlns:a16="http://schemas.microsoft.com/office/drawing/2014/main" id="{00000000-0008-0000-0100-0000BE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47" name="AutoShape 26">
          <a:extLst>
            <a:ext uri="{FF2B5EF4-FFF2-40B4-BE49-F238E27FC236}">
              <a16:creationId xmlns:a16="http://schemas.microsoft.com/office/drawing/2014/main" id="{00000000-0008-0000-0100-0000BF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48" name="AutoShape 22">
          <a:extLst>
            <a:ext uri="{FF2B5EF4-FFF2-40B4-BE49-F238E27FC236}">
              <a16:creationId xmlns:a16="http://schemas.microsoft.com/office/drawing/2014/main" id="{00000000-0008-0000-0100-0000C0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49" name="AutoShape 22">
          <a:extLst>
            <a:ext uri="{FF2B5EF4-FFF2-40B4-BE49-F238E27FC236}">
              <a16:creationId xmlns:a16="http://schemas.microsoft.com/office/drawing/2014/main" id="{00000000-0008-0000-0100-0000C1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50" name="AutoShape 24">
          <a:extLst>
            <a:ext uri="{FF2B5EF4-FFF2-40B4-BE49-F238E27FC236}">
              <a16:creationId xmlns:a16="http://schemas.microsoft.com/office/drawing/2014/main" id="{00000000-0008-0000-0100-0000C2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51" name="AutoShape 26">
          <a:extLst>
            <a:ext uri="{FF2B5EF4-FFF2-40B4-BE49-F238E27FC236}">
              <a16:creationId xmlns:a16="http://schemas.microsoft.com/office/drawing/2014/main" id="{00000000-0008-0000-0100-0000C3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52" name="AutoShape 22">
          <a:extLst>
            <a:ext uri="{FF2B5EF4-FFF2-40B4-BE49-F238E27FC236}">
              <a16:creationId xmlns:a16="http://schemas.microsoft.com/office/drawing/2014/main" id="{00000000-0008-0000-0100-0000C4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53" name="AutoShape 24">
          <a:extLst>
            <a:ext uri="{FF2B5EF4-FFF2-40B4-BE49-F238E27FC236}">
              <a16:creationId xmlns:a16="http://schemas.microsoft.com/office/drawing/2014/main" id="{00000000-0008-0000-0100-0000C5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54" name="AutoShape 26">
          <a:extLst>
            <a:ext uri="{FF2B5EF4-FFF2-40B4-BE49-F238E27FC236}">
              <a16:creationId xmlns:a16="http://schemas.microsoft.com/office/drawing/2014/main" id="{00000000-0008-0000-0100-0000C6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55" name="AutoShape 22">
          <a:extLst>
            <a:ext uri="{FF2B5EF4-FFF2-40B4-BE49-F238E27FC236}">
              <a16:creationId xmlns:a16="http://schemas.microsoft.com/office/drawing/2014/main" id="{00000000-0008-0000-0100-0000C7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56" name="AutoShape 22">
          <a:extLst>
            <a:ext uri="{FF2B5EF4-FFF2-40B4-BE49-F238E27FC236}">
              <a16:creationId xmlns:a16="http://schemas.microsoft.com/office/drawing/2014/main" id="{00000000-0008-0000-0100-0000C8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57" name="AutoShape 24">
          <a:extLst>
            <a:ext uri="{FF2B5EF4-FFF2-40B4-BE49-F238E27FC236}">
              <a16:creationId xmlns:a16="http://schemas.microsoft.com/office/drawing/2014/main" id="{00000000-0008-0000-0100-0000C9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58" name="AutoShape 26">
          <a:extLst>
            <a:ext uri="{FF2B5EF4-FFF2-40B4-BE49-F238E27FC236}">
              <a16:creationId xmlns:a16="http://schemas.microsoft.com/office/drawing/2014/main" id="{00000000-0008-0000-0100-0000CA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59" name="AutoShape 22">
          <a:extLst>
            <a:ext uri="{FF2B5EF4-FFF2-40B4-BE49-F238E27FC236}">
              <a16:creationId xmlns:a16="http://schemas.microsoft.com/office/drawing/2014/main" id="{00000000-0008-0000-0100-0000CB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60" name="AutoShape 24">
          <a:extLst>
            <a:ext uri="{FF2B5EF4-FFF2-40B4-BE49-F238E27FC236}">
              <a16:creationId xmlns:a16="http://schemas.microsoft.com/office/drawing/2014/main" id="{00000000-0008-0000-0100-0000CC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xdr:row>
      <xdr:rowOff>0</xdr:rowOff>
    </xdr:from>
    <xdr:ext cx="152400" cy="152400"/>
    <xdr:sp macro="" textlink="">
      <xdr:nvSpPr>
        <xdr:cNvPr id="461" name="AutoShape 26">
          <a:extLst>
            <a:ext uri="{FF2B5EF4-FFF2-40B4-BE49-F238E27FC236}">
              <a16:creationId xmlns:a16="http://schemas.microsoft.com/office/drawing/2014/main" id="{00000000-0008-0000-0100-0000CD010000}"/>
            </a:ext>
          </a:extLst>
        </xdr:cNvPr>
        <xdr:cNvSpPr>
          <a:spLocks noChangeAspect="1" noChangeArrowheads="1"/>
        </xdr:cNvSpPr>
      </xdr:nvSpPr>
      <xdr:spPr bwMode="auto">
        <a:xfrm>
          <a:off x="1595163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62" name="AutoShape 34">
          <a:extLst>
            <a:ext uri="{FF2B5EF4-FFF2-40B4-BE49-F238E27FC236}">
              <a16:creationId xmlns:a16="http://schemas.microsoft.com/office/drawing/2014/main" id="{00000000-0008-0000-0100-0000CE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63" name="AutoShape 38">
          <a:extLst>
            <a:ext uri="{FF2B5EF4-FFF2-40B4-BE49-F238E27FC236}">
              <a16:creationId xmlns:a16="http://schemas.microsoft.com/office/drawing/2014/main" id="{00000000-0008-0000-0100-0000CF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64" name="AutoShape 41">
          <a:extLst>
            <a:ext uri="{FF2B5EF4-FFF2-40B4-BE49-F238E27FC236}">
              <a16:creationId xmlns:a16="http://schemas.microsoft.com/office/drawing/2014/main" id="{00000000-0008-0000-0100-0000D0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65" name="AutoShape 36">
          <a:extLst>
            <a:ext uri="{FF2B5EF4-FFF2-40B4-BE49-F238E27FC236}">
              <a16:creationId xmlns:a16="http://schemas.microsoft.com/office/drawing/2014/main" id="{00000000-0008-0000-0100-0000D1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66" name="AutoShape 22">
          <a:extLst>
            <a:ext uri="{FF2B5EF4-FFF2-40B4-BE49-F238E27FC236}">
              <a16:creationId xmlns:a16="http://schemas.microsoft.com/office/drawing/2014/main" id="{00000000-0008-0000-0100-0000D2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67" name="AutoShape 24">
          <a:extLst>
            <a:ext uri="{FF2B5EF4-FFF2-40B4-BE49-F238E27FC236}">
              <a16:creationId xmlns:a16="http://schemas.microsoft.com/office/drawing/2014/main" id="{00000000-0008-0000-0100-0000D3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68" name="AutoShape 26">
          <a:extLst>
            <a:ext uri="{FF2B5EF4-FFF2-40B4-BE49-F238E27FC236}">
              <a16:creationId xmlns:a16="http://schemas.microsoft.com/office/drawing/2014/main" id="{00000000-0008-0000-0100-0000D4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69" name="AutoShape 22">
          <a:extLst>
            <a:ext uri="{FF2B5EF4-FFF2-40B4-BE49-F238E27FC236}">
              <a16:creationId xmlns:a16="http://schemas.microsoft.com/office/drawing/2014/main" id="{00000000-0008-0000-0100-0000D5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70" name="AutoShape 24">
          <a:extLst>
            <a:ext uri="{FF2B5EF4-FFF2-40B4-BE49-F238E27FC236}">
              <a16:creationId xmlns:a16="http://schemas.microsoft.com/office/drawing/2014/main" id="{00000000-0008-0000-0100-0000D6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71" name="AutoShape 26">
          <a:extLst>
            <a:ext uri="{FF2B5EF4-FFF2-40B4-BE49-F238E27FC236}">
              <a16:creationId xmlns:a16="http://schemas.microsoft.com/office/drawing/2014/main" id="{00000000-0008-0000-0100-0000D7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72" name="AutoShape 22">
          <a:extLst>
            <a:ext uri="{FF2B5EF4-FFF2-40B4-BE49-F238E27FC236}">
              <a16:creationId xmlns:a16="http://schemas.microsoft.com/office/drawing/2014/main" id="{00000000-0008-0000-0100-0000D8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73" name="AutoShape 22">
          <a:extLst>
            <a:ext uri="{FF2B5EF4-FFF2-40B4-BE49-F238E27FC236}">
              <a16:creationId xmlns:a16="http://schemas.microsoft.com/office/drawing/2014/main" id="{00000000-0008-0000-0100-0000D9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74" name="AutoShape 24">
          <a:extLst>
            <a:ext uri="{FF2B5EF4-FFF2-40B4-BE49-F238E27FC236}">
              <a16:creationId xmlns:a16="http://schemas.microsoft.com/office/drawing/2014/main" id="{00000000-0008-0000-0100-0000DA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75" name="AutoShape 26">
          <a:extLst>
            <a:ext uri="{FF2B5EF4-FFF2-40B4-BE49-F238E27FC236}">
              <a16:creationId xmlns:a16="http://schemas.microsoft.com/office/drawing/2014/main" id="{00000000-0008-0000-0100-0000DB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76" name="AutoShape 22">
          <a:extLst>
            <a:ext uri="{FF2B5EF4-FFF2-40B4-BE49-F238E27FC236}">
              <a16:creationId xmlns:a16="http://schemas.microsoft.com/office/drawing/2014/main" id="{00000000-0008-0000-0100-0000DC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77" name="AutoShape 24">
          <a:extLst>
            <a:ext uri="{FF2B5EF4-FFF2-40B4-BE49-F238E27FC236}">
              <a16:creationId xmlns:a16="http://schemas.microsoft.com/office/drawing/2014/main" id="{00000000-0008-0000-0100-0000DD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78" name="AutoShape 26">
          <a:extLst>
            <a:ext uri="{FF2B5EF4-FFF2-40B4-BE49-F238E27FC236}">
              <a16:creationId xmlns:a16="http://schemas.microsoft.com/office/drawing/2014/main" id="{00000000-0008-0000-0100-0000DE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79" name="AutoShape 22">
          <a:extLst>
            <a:ext uri="{FF2B5EF4-FFF2-40B4-BE49-F238E27FC236}">
              <a16:creationId xmlns:a16="http://schemas.microsoft.com/office/drawing/2014/main" id="{00000000-0008-0000-0100-0000DF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80" name="AutoShape 22">
          <a:extLst>
            <a:ext uri="{FF2B5EF4-FFF2-40B4-BE49-F238E27FC236}">
              <a16:creationId xmlns:a16="http://schemas.microsoft.com/office/drawing/2014/main" id="{00000000-0008-0000-0100-0000E0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81" name="AutoShape 24">
          <a:extLst>
            <a:ext uri="{FF2B5EF4-FFF2-40B4-BE49-F238E27FC236}">
              <a16:creationId xmlns:a16="http://schemas.microsoft.com/office/drawing/2014/main" id="{00000000-0008-0000-0100-0000E1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82" name="AutoShape 26">
          <a:extLst>
            <a:ext uri="{FF2B5EF4-FFF2-40B4-BE49-F238E27FC236}">
              <a16:creationId xmlns:a16="http://schemas.microsoft.com/office/drawing/2014/main" id="{00000000-0008-0000-0100-0000E2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83" name="AutoShape 22">
          <a:extLst>
            <a:ext uri="{FF2B5EF4-FFF2-40B4-BE49-F238E27FC236}">
              <a16:creationId xmlns:a16="http://schemas.microsoft.com/office/drawing/2014/main" id="{00000000-0008-0000-0100-0000E3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84" name="AutoShape 24">
          <a:extLst>
            <a:ext uri="{FF2B5EF4-FFF2-40B4-BE49-F238E27FC236}">
              <a16:creationId xmlns:a16="http://schemas.microsoft.com/office/drawing/2014/main" id="{00000000-0008-0000-0100-0000E4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85" name="AutoShape 26">
          <a:extLst>
            <a:ext uri="{FF2B5EF4-FFF2-40B4-BE49-F238E27FC236}">
              <a16:creationId xmlns:a16="http://schemas.microsoft.com/office/drawing/2014/main" id="{00000000-0008-0000-0100-0000E5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86" name="AutoShape 34">
          <a:extLst>
            <a:ext uri="{FF2B5EF4-FFF2-40B4-BE49-F238E27FC236}">
              <a16:creationId xmlns:a16="http://schemas.microsoft.com/office/drawing/2014/main" id="{00000000-0008-0000-0100-0000E6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87" name="AutoShape 38">
          <a:extLst>
            <a:ext uri="{FF2B5EF4-FFF2-40B4-BE49-F238E27FC236}">
              <a16:creationId xmlns:a16="http://schemas.microsoft.com/office/drawing/2014/main" id="{00000000-0008-0000-0100-0000E7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88" name="AutoShape 41">
          <a:extLst>
            <a:ext uri="{FF2B5EF4-FFF2-40B4-BE49-F238E27FC236}">
              <a16:creationId xmlns:a16="http://schemas.microsoft.com/office/drawing/2014/main" id="{00000000-0008-0000-0100-0000E8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89" name="AutoShape 36">
          <a:extLst>
            <a:ext uri="{FF2B5EF4-FFF2-40B4-BE49-F238E27FC236}">
              <a16:creationId xmlns:a16="http://schemas.microsoft.com/office/drawing/2014/main" id="{00000000-0008-0000-0100-0000E9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90" name="AutoShape 22">
          <a:extLst>
            <a:ext uri="{FF2B5EF4-FFF2-40B4-BE49-F238E27FC236}">
              <a16:creationId xmlns:a16="http://schemas.microsoft.com/office/drawing/2014/main" id="{00000000-0008-0000-0100-0000EA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91" name="AutoShape 24">
          <a:extLst>
            <a:ext uri="{FF2B5EF4-FFF2-40B4-BE49-F238E27FC236}">
              <a16:creationId xmlns:a16="http://schemas.microsoft.com/office/drawing/2014/main" id="{00000000-0008-0000-0100-0000EB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92" name="AutoShape 26">
          <a:extLst>
            <a:ext uri="{FF2B5EF4-FFF2-40B4-BE49-F238E27FC236}">
              <a16:creationId xmlns:a16="http://schemas.microsoft.com/office/drawing/2014/main" id="{00000000-0008-0000-0100-0000EC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93" name="AutoShape 22">
          <a:extLst>
            <a:ext uri="{FF2B5EF4-FFF2-40B4-BE49-F238E27FC236}">
              <a16:creationId xmlns:a16="http://schemas.microsoft.com/office/drawing/2014/main" id="{00000000-0008-0000-0100-0000ED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94" name="AutoShape 24">
          <a:extLst>
            <a:ext uri="{FF2B5EF4-FFF2-40B4-BE49-F238E27FC236}">
              <a16:creationId xmlns:a16="http://schemas.microsoft.com/office/drawing/2014/main" id="{00000000-0008-0000-0100-0000EE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95" name="AutoShape 26">
          <a:extLst>
            <a:ext uri="{FF2B5EF4-FFF2-40B4-BE49-F238E27FC236}">
              <a16:creationId xmlns:a16="http://schemas.microsoft.com/office/drawing/2014/main" id="{00000000-0008-0000-0100-0000EF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96" name="AutoShape 22">
          <a:extLst>
            <a:ext uri="{FF2B5EF4-FFF2-40B4-BE49-F238E27FC236}">
              <a16:creationId xmlns:a16="http://schemas.microsoft.com/office/drawing/2014/main" id="{00000000-0008-0000-0100-0000F0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97" name="AutoShape 22">
          <a:extLst>
            <a:ext uri="{FF2B5EF4-FFF2-40B4-BE49-F238E27FC236}">
              <a16:creationId xmlns:a16="http://schemas.microsoft.com/office/drawing/2014/main" id="{00000000-0008-0000-0100-0000F1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98" name="AutoShape 24">
          <a:extLst>
            <a:ext uri="{FF2B5EF4-FFF2-40B4-BE49-F238E27FC236}">
              <a16:creationId xmlns:a16="http://schemas.microsoft.com/office/drawing/2014/main" id="{00000000-0008-0000-0100-0000F2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499" name="AutoShape 26">
          <a:extLst>
            <a:ext uri="{FF2B5EF4-FFF2-40B4-BE49-F238E27FC236}">
              <a16:creationId xmlns:a16="http://schemas.microsoft.com/office/drawing/2014/main" id="{00000000-0008-0000-0100-0000F3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500" name="AutoShape 22">
          <a:extLst>
            <a:ext uri="{FF2B5EF4-FFF2-40B4-BE49-F238E27FC236}">
              <a16:creationId xmlns:a16="http://schemas.microsoft.com/office/drawing/2014/main" id="{00000000-0008-0000-0100-0000F4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501" name="AutoShape 24">
          <a:extLst>
            <a:ext uri="{FF2B5EF4-FFF2-40B4-BE49-F238E27FC236}">
              <a16:creationId xmlns:a16="http://schemas.microsoft.com/office/drawing/2014/main" id="{00000000-0008-0000-0100-0000F5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502" name="AutoShape 26">
          <a:extLst>
            <a:ext uri="{FF2B5EF4-FFF2-40B4-BE49-F238E27FC236}">
              <a16:creationId xmlns:a16="http://schemas.microsoft.com/office/drawing/2014/main" id="{00000000-0008-0000-0100-0000F6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503" name="AutoShape 22">
          <a:extLst>
            <a:ext uri="{FF2B5EF4-FFF2-40B4-BE49-F238E27FC236}">
              <a16:creationId xmlns:a16="http://schemas.microsoft.com/office/drawing/2014/main" id="{00000000-0008-0000-0100-0000F7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504" name="AutoShape 22">
          <a:extLst>
            <a:ext uri="{FF2B5EF4-FFF2-40B4-BE49-F238E27FC236}">
              <a16:creationId xmlns:a16="http://schemas.microsoft.com/office/drawing/2014/main" id="{00000000-0008-0000-0100-0000F8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505" name="AutoShape 24">
          <a:extLst>
            <a:ext uri="{FF2B5EF4-FFF2-40B4-BE49-F238E27FC236}">
              <a16:creationId xmlns:a16="http://schemas.microsoft.com/office/drawing/2014/main" id="{00000000-0008-0000-0100-0000F9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506" name="AutoShape 26">
          <a:extLst>
            <a:ext uri="{FF2B5EF4-FFF2-40B4-BE49-F238E27FC236}">
              <a16:creationId xmlns:a16="http://schemas.microsoft.com/office/drawing/2014/main" id="{00000000-0008-0000-0100-0000FA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507" name="AutoShape 22">
          <a:extLst>
            <a:ext uri="{FF2B5EF4-FFF2-40B4-BE49-F238E27FC236}">
              <a16:creationId xmlns:a16="http://schemas.microsoft.com/office/drawing/2014/main" id="{00000000-0008-0000-0100-0000FB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508" name="AutoShape 24">
          <a:extLst>
            <a:ext uri="{FF2B5EF4-FFF2-40B4-BE49-F238E27FC236}">
              <a16:creationId xmlns:a16="http://schemas.microsoft.com/office/drawing/2014/main" id="{00000000-0008-0000-0100-0000FC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4</xdr:row>
      <xdr:rowOff>0</xdr:rowOff>
    </xdr:from>
    <xdr:ext cx="152400" cy="152400"/>
    <xdr:sp macro="" textlink="">
      <xdr:nvSpPr>
        <xdr:cNvPr id="509" name="AutoShape 26">
          <a:extLst>
            <a:ext uri="{FF2B5EF4-FFF2-40B4-BE49-F238E27FC236}">
              <a16:creationId xmlns:a16="http://schemas.microsoft.com/office/drawing/2014/main" id="{00000000-0008-0000-0100-0000FD010000}"/>
            </a:ext>
          </a:extLst>
        </xdr:cNvPr>
        <xdr:cNvSpPr>
          <a:spLocks noChangeAspect="1" noChangeArrowheads="1"/>
        </xdr:cNvSpPr>
      </xdr:nvSpPr>
      <xdr:spPr bwMode="auto">
        <a:xfrm>
          <a:off x="14823966"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10" name="AutoShape 34">
          <a:extLst>
            <a:ext uri="{FF2B5EF4-FFF2-40B4-BE49-F238E27FC236}">
              <a16:creationId xmlns:a16="http://schemas.microsoft.com/office/drawing/2014/main" id="{00000000-0008-0000-0100-0000FE01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11" name="AutoShape 38">
          <a:extLst>
            <a:ext uri="{FF2B5EF4-FFF2-40B4-BE49-F238E27FC236}">
              <a16:creationId xmlns:a16="http://schemas.microsoft.com/office/drawing/2014/main" id="{00000000-0008-0000-0100-0000FF01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12" name="AutoShape 41">
          <a:extLst>
            <a:ext uri="{FF2B5EF4-FFF2-40B4-BE49-F238E27FC236}">
              <a16:creationId xmlns:a16="http://schemas.microsoft.com/office/drawing/2014/main" id="{00000000-0008-0000-0100-000000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13" name="AutoShape 36">
          <a:extLst>
            <a:ext uri="{FF2B5EF4-FFF2-40B4-BE49-F238E27FC236}">
              <a16:creationId xmlns:a16="http://schemas.microsoft.com/office/drawing/2014/main" id="{00000000-0008-0000-0100-000001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14" name="AutoShape 22">
          <a:extLst>
            <a:ext uri="{FF2B5EF4-FFF2-40B4-BE49-F238E27FC236}">
              <a16:creationId xmlns:a16="http://schemas.microsoft.com/office/drawing/2014/main" id="{00000000-0008-0000-0100-000002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15" name="AutoShape 24">
          <a:extLst>
            <a:ext uri="{FF2B5EF4-FFF2-40B4-BE49-F238E27FC236}">
              <a16:creationId xmlns:a16="http://schemas.microsoft.com/office/drawing/2014/main" id="{00000000-0008-0000-0100-000003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16" name="AutoShape 26">
          <a:extLst>
            <a:ext uri="{FF2B5EF4-FFF2-40B4-BE49-F238E27FC236}">
              <a16:creationId xmlns:a16="http://schemas.microsoft.com/office/drawing/2014/main" id="{00000000-0008-0000-0100-000004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17" name="AutoShape 22">
          <a:extLst>
            <a:ext uri="{FF2B5EF4-FFF2-40B4-BE49-F238E27FC236}">
              <a16:creationId xmlns:a16="http://schemas.microsoft.com/office/drawing/2014/main" id="{00000000-0008-0000-0100-000005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18" name="AutoShape 24">
          <a:extLst>
            <a:ext uri="{FF2B5EF4-FFF2-40B4-BE49-F238E27FC236}">
              <a16:creationId xmlns:a16="http://schemas.microsoft.com/office/drawing/2014/main" id="{00000000-0008-0000-0100-000006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19" name="AutoShape 26">
          <a:extLst>
            <a:ext uri="{FF2B5EF4-FFF2-40B4-BE49-F238E27FC236}">
              <a16:creationId xmlns:a16="http://schemas.microsoft.com/office/drawing/2014/main" id="{00000000-0008-0000-0100-000007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20" name="AutoShape 22">
          <a:extLst>
            <a:ext uri="{FF2B5EF4-FFF2-40B4-BE49-F238E27FC236}">
              <a16:creationId xmlns:a16="http://schemas.microsoft.com/office/drawing/2014/main" id="{00000000-0008-0000-0100-000008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21" name="AutoShape 22">
          <a:extLst>
            <a:ext uri="{FF2B5EF4-FFF2-40B4-BE49-F238E27FC236}">
              <a16:creationId xmlns:a16="http://schemas.microsoft.com/office/drawing/2014/main" id="{00000000-0008-0000-0100-000009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22" name="AutoShape 24">
          <a:extLst>
            <a:ext uri="{FF2B5EF4-FFF2-40B4-BE49-F238E27FC236}">
              <a16:creationId xmlns:a16="http://schemas.microsoft.com/office/drawing/2014/main" id="{00000000-0008-0000-0100-00000A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23" name="AutoShape 26">
          <a:extLst>
            <a:ext uri="{FF2B5EF4-FFF2-40B4-BE49-F238E27FC236}">
              <a16:creationId xmlns:a16="http://schemas.microsoft.com/office/drawing/2014/main" id="{00000000-0008-0000-0100-00000B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24" name="AutoShape 22">
          <a:extLst>
            <a:ext uri="{FF2B5EF4-FFF2-40B4-BE49-F238E27FC236}">
              <a16:creationId xmlns:a16="http://schemas.microsoft.com/office/drawing/2014/main" id="{00000000-0008-0000-0100-00000C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25" name="AutoShape 24">
          <a:extLst>
            <a:ext uri="{FF2B5EF4-FFF2-40B4-BE49-F238E27FC236}">
              <a16:creationId xmlns:a16="http://schemas.microsoft.com/office/drawing/2014/main" id="{00000000-0008-0000-0100-00000D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26" name="AutoShape 26">
          <a:extLst>
            <a:ext uri="{FF2B5EF4-FFF2-40B4-BE49-F238E27FC236}">
              <a16:creationId xmlns:a16="http://schemas.microsoft.com/office/drawing/2014/main" id="{00000000-0008-0000-0100-00000E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27" name="AutoShape 22">
          <a:extLst>
            <a:ext uri="{FF2B5EF4-FFF2-40B4-BE49-F238E27FC236}">
              <a16:creationId xmlns:a16="http://schemas.microsoft.com/office/drawing/2014/main" id="{00000000-0008-0000-0100-00000F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28" name="AutoShape 22">
          <a:extLst>
            <a:ext uri="{FF2B5EF4-FFF2-40B4-BE49-F238E27FC236}">
              <a16:creationId xmlns:a16="http://schemas.microsoft.com/office/drawing/2014/main" id="{00000000-0008-0000-0100-000010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29" name="AutoShape 24">
          <a:extLst>
            <a:ext uri="{FF2B5EF4-FFF2-40B4-BE49-F238E27FC236}">
              <a16:creationId xmlns:a16="http://schemas.microsoft.com/office/drawing/2014/main" id="{00000000-0008-0000-0100-000011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30" name="AutoShape 26">
          <a:extLst>
            <a:ext uri="{FF2B5EF4-FFF2-40B4-BE49-F238E27FC236}">
              <a16:creationId xmlns:a16="http://schemas.microsoft.com/office/drawing/2014/main" id="{00000000-0008-0000-0100-000012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31" name="AutoShape 22">
          <a:extLst>
            <a:ext uri="{FF2B5EF4-FFF2-40B4-BE49-F238E27FC236}">
              <a16:creationId xmlns:a16="http://schemas.microsoft.com/office/drawing/2014/main" id="{00000000-0008-0000-0100-000013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32" name="AutoShape 24">
          <a:extLst>
            <a:ext uri="{FF2B5EF4-FFF2-40B4-BE49-F238E27FC236}">
              <a16:creationId xmlns:a16="http://schemas.microsoft.com/office/drawing/2014/main" id="{00000000-0008-0000-0100-000014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13</xdr:col>
      <xdr:colOff>0</xdr:colOff>
      <xdr:row>4</xdr:row>
      <xdr:rowOff>0</xdr:rowOff>
    </xdr:from>
    <xdr:ext cx="152400" cy="152400"/>
    <xdr:sp macro="" textlink="">
      <xdr:nvSpPr>
        <xdr:cNvPr id="533" name="AutoShape 26">
          <a:extLst>
            <a:ext uri="{FF2B5EF4-FFF2-40B4-BE49-F238E27FC236}">
              <a16:creationId xmlns:a16="http://schemas.microsoft.com/office/drawing/2014/main" id="{00000000-0008-0000-0100-000015020000}"/>
            </a:ext>
          </a:extLst>
        </xdr:cNvPr>
        <xdr:cNvSpPr>
          <a:spLocks noChangeAspect="1" noChangeArrowheads="1"/>
        </xdr:cNvSpPr>
      </xdr:nvSpPr>
      <xdr:spPr bwMode="auto">
        <a:xfrm>
          <a:off x="1707931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34" name="AutoShape 34">
          <a:extLst>
            <a:ext uri="{FF2B5EF4-FFF2-40B4-BE49-F238E27FC236}">
              <a16:creationId xmlns:a16="http://schemas.microsoft.com/office/drawing/2014/main" id="{00000000-0008-0000-0100-000016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35" name="AutoShape 38">
          <a:extLst>
            <a:ext uri="{FF2B5EF4-FFF2-40B4-BE49-F238E27FC236}">
              <a16:creationId xmlns:a16="http://schemas.microsoft.com/office/drawing/2014/main" id="{00000000-0008-0000-0100-000017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36" name="AutoShape 41">
          <a:extLst>
            <a:ext uri="{FF2B5EF4-FFF2-40B4-BE49-F238E27FC236}">
              <a16:creationId xmlns:a16="http://schemas.microsoft.com/office/drawing/2014/main" id="{00000000-0008-0000-0100-000018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37" name="AutoShape 36">
          <a:extLst>
            <a:ext uri="{FF2B5EF4-FFF2-40B4-BE49-F238E27FC236}">
              <a16:creationId xmlns:a16="http://schemas.microsoft.com/office/drawing/2014/main" id="{00000000-0008-0000-0100-000019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38" name="AutoShape 22">
          <a:extLst>
            <a:ext uri="{FF2B5EF4-FFF2-40B4-BE49-F238E27FC236}">
              <a16:creationId xmlns:a16="http://schemas.microsoft.com/office/drawing/2014/main" id="{00000000-0008-0000-0100-00001A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39" name="AutoShape 24">
          <a:extLst>
            <a:ext uri="{FF2B5EF4-FFF2-40B4-BE49-F238E27FC236}">
              <a16:creationId xmlns:a16="http://schemas.microsoft.com/office/drawing/2014/main" id="{00000000-0008-0000-0100-00001B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40" name="AutoShape 26">
          <a:extLst>
            <a:ext uri="{FF2B5EF4-FFF2-40B4-BE49-F238E27FC236}">
              <a16:creationId xmlns:a16="http://schemas.microsoft.com/office/drawing/2014/main" id="{00000000-0008-0000-0100-00001C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41" name="AutoShape 22">
          <a:extLst>
            <a:ext uri="{FF2B5EF4-FFF2-40B4-BE49-F238E27FC236}">
              <a16:creationId xmlns:a16="http://schemas.microsoft.com/office/drawing/2014/main" id="{00000000-0008-0000-0100-00001D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42" name="AutoShape 24">
          <a:extLst>
            <a:ext uri="{FF2B5EF4-FFF2-40B4-BE49-F238E27FC236}">
              <a16:creationId xmlns:a16="http://schemas.microsoft.com/office/drawing/2014/main" id="{00000000-0008-0000-0100-00001E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43" name="AutoShape 26">
          <a:extLst>
            <a:ext uri="{FF2B5EF4-FFF2-40B4-BE49-F238E27FC236}">
              <a16:creationId xmlns:a16="http://schemas.microsoft.com/office/drawing/2014/main" id="{00000000-0008-0000-0100-00001F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44" name="AutoShape 22">
          <a:extLst>
            <a:ext uri="{FF2B5EF4-FFF2-40B4-BE49-F238E27FC236}">
              <a16:creationId xmlns:a16="http://schemas.microsoft.com/office/drawing/2014/main" id="{00000000-0008-0000-0100-000020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45" name="AutoShape 22">
          <a:extLst>
            <a:ext uri="{FF2B5EF4-FFF2-40B4-BE49-F238E27FC236}">
              <a16:creationId xmlns:a16="http://schemas.microsoft.com/office/drawing/2014/main" id="{00000000-0008-0000-0100-000021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46" name="AutoShape 24">
          <a:extLst>
            <a:ext uri="{FF2B5EF4-FFF2-40B4-BE49-F238E27FC236}">
              <a16:creationId xmlns:a16="http://schemas.microsoft.com/office/drawing/2014/main" id="{00000000-0008-0000-0100-000022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47" name="AutoShape 26">
          <a:extLst>
            <a:ext uri="{FF2B5EF4-FFF2-40B4-BE49-F238E27FC236}">
              <a16:creationId xmlns:a16="http://schemas.microsoft.com/office/drawing/2014/main" id="{00000000-0008-0000-0100-000023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48" name="AutoShape 22">
          <a:extLst>
            <a:ext uri="{FF2B5EF4-FFF2-40B4-BE49-F238E27FC236}">
              <a16:creationId xmlns:a16="http://schemas.microsoft.com/office/drawing/2014/main" id="{00000000-0008-0000-0100-000024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49" name="AutoShape 24">
          <a:extLst>
            <a:ext uri="{FF2B5EF4-FFF2-40B4-BE49-F238E27FC236}">
              <a16:creationId xmlns:a16="http://schemas.microsoft.com/office/drawing/2014/main" id="{00000000-0008-0000-0100-000025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50" name="AutoShape 26">
          <a:extLst>
            <a:ext uri="{FF2B5EF4-FFF2-40B4-BE49-F238E27FC236}">
              <a16:creationId xmlns:a16="http://schemas.microsoft.com/office/drawing/2014/main" id="{00000000-0008-0000-0100-000026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51" name="AutoShape 22">
          <a:extLst>
            <a:ext uri="{FF2B5EF4-FFF2-40B4-BE49-F238E27FC236}">
              <a16:creationId xmlns:a16="http://schemas.microsoft.com/office/drawing/2014/main" id="{00000000-0008-0000-0100-000027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52" name="AutoShape 22">
          <a:extLst>
            <a:ext uri="{FF2B5EF4-FFF2-40B4-BE49-F238E27FC236}">
              <a16:creationId xmlns:a16="http://schemas.microsoft.com/office/drawing/2014/main" id="{00000000-0008-0000-0100-000028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53" name="AutoShape 24">
          <a:extLst>
            <a:ext uri="{FF2B5EF4-FFF2-40B4-BE49-F238E27FC236}">
              <a16:creationId xmlns:a16="http://schemas.microsoft.com/office/drawing/2014/main" id="{00000000-0008-0000-0100-000029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54" name="AutoShape 26">
          <a:extLst>
            <a:ext uri="{FF2B5EF4-FFF2-40B4-BE49-F238E27FC236}">
              <a16:creationId xmlns:a16="http://schemas.microsoft.com/office/drawing/2014/main" id="{00000000-0008-0000-0100-00002A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55" name="AutoShape 22">
          <a:extLst>
            <a:ext uri="{FF2B5EF4-FFF2-40B4-BE49-F238E27FC236}">
              <a16:creationId xmlns:a16="http://schemas.microsoft.com/office/drawing/2014/main" id="{00000000-0008-0000-0100-00002B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56" name="AutoShape 24">
          <a:extLst>
            <a:ext uri="{FF2B5EF4-FFF2-40B4-BE49-F238E27FC236}">
              <a16:creationId xmlns:a16="http://schemas.microsoft.com/office/drawing/2014/main" id="{00000000-0008-0000-0100-00002C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14</xdr:col>
      <xdr:colOff>0</xdr:colOff>
      <xdr:row>4</xdr:row>
      <xdr:rowOff>0</xdr:rowOff>
    </xdr:from>
    <xdr:ext cx="152400" cy="152400"/>
    <xdr:sp macro="" textlink="">
      <xdr:nvSpPr>
        <xdr:cNvPr id="557" name="AutoShape 26">
          <a:extLst>
            <a:ext uri="{FF2B5EF4-FFF2-40B4-BE49-F238E27FC236}">
              <a16:creationId xmlns:a16="http://schemas.microsoft.com/office/drawing/2014/main" id="{00000000-0008-0000-0100-00002D020000}"/>
            </a:ext>
          </a:extLst>
        </xdr:cNvPr>
        <xdr:cNvSpPr>
          <a:spLocks noChangeAspect="1" noChangeArrowheads="1"/>
        </xdr:cNvSpPr>
      </xdr:nvSpPr>
      <xdr:spPr bwMode="auto">
        <a:xfrm>
          <a:off x="18206983"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58" name="AutoShape 34">
          <a:extLst>
            <a:ext uri="{FF2B5EF4-FFF2-40B4-BE49-F238E27FC236}">
              <a16:creationId xmlns:a16="http://schemas.microsoft.com/office/drawing/2014/main" id="{00000000-0008-0000-0100-00002E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59" name="AutoShape 38">
          <a:extLst>
            <a:ext uri="{FF2B5EF4-FFF2-40B4-BE49-F238E27FC236}">
              <a16:creationId xmlns:a16="http://schemas.microsoft.com/office/drawing/2014/main" id="{00000000-0008-0000-0100-00002F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60" name="AutoShape 41">
          <a:extLst>
            <a:ext uri="{FF2B5EF4-FFF2-40B4-BE49-F238E27FC236}">
              <a16:creationId xmlns:a16="http://schemas.microsoft.com/office/drawing/2014/main" id="{00000000-0008-0000-0100-000030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61" name="AutoShape 36">
          <a:extLst>
            <a:ext uri="{FF2B5EF4-FFF2-40B4-BE49-F238E27FC236}">
              <a16:creationId xmlns:a16="http://schemas.microsoft.com/office/drawing/2014/main" id="{00000000-0008-0000-0100-000031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62" name="AutoShape 22">
          <a:extLst>
            <a:ext uri="{FF2B5EF4-FFF2-40B4-BE49-F238E27FC236}">
              <a16:creationId xmlns:a16="http://schemas.microsoft.com/office/drawing/2014/main" id="{00000000-0008-0000-0100-000032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63" name="AutoShape 24">
          <a:extLst>
            <a:ext uri="{FF2B5EF4-FFF2-40B4-BE49-F238E27FC236}">
              <a16:creationId xmlns:a16="http://schemas.microsoft.com/office/drawing/2014/main" id="{00000000-0008-0000-0100-000033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64" name="AutoShape 26">
          <a:extLst>
            <a:ext uri="{FF2B5EF4-FFF2-40B4-BE49-F238E27FC236}">
              <a16:creationId xmlns:a16="http://schemas.microsoft.com/office/drawing/2014/main" id="{00000000-0008-0000-0100-000034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65" name="AutoShape 22">
          <a:extLst>
            <a:ext uri="{FF2B5EF4-FFF2-40B4-BE49-F238E27FC236}">
              <a16:creationId xmlns:a16="http://schemas.microsoft.com/office/drawing/2014/main" id="{00000000-0008-0000-0100-000035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66" name="AutoShape 24">
          <a:extLst>
            <a:ext uri="{FF2B5EF4-FFF2-40B4-BE49-F238E27FC236}">
              <a16:creationId xmlns:a16="http://schemas.microsoft.com/office/drawing/2014/main" id="{00000000-0008-0000-0100-000036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67" name="AutoShape 26">
          <a:extLst>
            <a:ext uri="{FF2B5EF4-FFF2-40B4-BE49-F238E27FC236}">
              <a16:creationId xmlns:a16="http://schemas.microsoft.com/office/drawing/2014/main" id="{00000000-0008-0000-0100-000037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68" name="AutoShape 22">
          <a:extLst>
            <a:ext uri="{FF2B5EF4-FFF2-40B4-BE49-F238E27FC236}">
              <a16:creationId xmlns:a16="http://schemas.microsoft.com/office/drawing/2014/main" id="{00000000-0008-0000-0100-000038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69" name="AutoShape 22">
          <a:extLst>
            <a:ext uri="{FF2B5EF4-FFF2-40B4-BE49-F238E27FC236}">
              <a16:creationId xmlns:a16="http://schemas.microsoft.com/office/drawing/2014/main" id="{00000000-0008-0000-0100-000039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70" name="AutoShape 24">
          <a:extLst>
            <a:ext uri="{FF2B5EF4-FFF2-40B4-BE49-F238E27FC236}">
              <a16:creationId xmlns:a16="http://schemas.microsoft.com/office/drawing/2014/main" id="{00000000-0008-0000-0100-00003A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71" name="AutoShape 26">
          <a:extLst>
            <a:ext uri="{FF2B5EF4-FFF2-40B4-BE49-F238E27FC236}">
              <a16:creationId xmlns:a16="http://schemas.microsoft.com/office/drawing/2014/main" id="{00000000-0008-0000-0100-00003B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72" name="AutoShape 22">
          <a:extLst>
            <a:ext uri="{FF2B5EF4-FFF2-40B4-BE49-F238E27FC236}">
              <a16:creationId xmlns:a16="http://schemas.microsoft.com/office/drawing/2014/main" id="{00000000-0008-0000-0100-00003C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73" name="AutoShape 24">
          <a:extLst>
            <a:ext uri="{FF2B5EF4-FFF2-40B4-BE49-F238E27FC236}">
              <a16:creationId xmlns:a16="http://schemas.microsoft.com/office/drawing/2014/main" id="{00000000-0008-0000-0100-00003D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74" name="AutoShape 26">
          <a:extLst>
            <a:ext uri="{FF2B5EF4-FFF2-40B4-BE49-F238E27FC236}">
              <a16:creationId xmlns:a16="http://schemas.microsoft.com/office/drawing/2014/main" id="{00000000-0008-0000-0100-00003E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75" name="AutoShape 22">
          <a:extLst>
            <a:ext uri="{FF2B5EF4-FFF2-40B4-BE49-F238E27FC236}">
              <a16:creationId xmlns:a16="http://schemas.microsoft.com/office/drawing/2014/main" id="{00000000-0008-0000-0100-00003F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76" name="AutoShape 22">
          <a:extLst>
            <a:ext uri="{FF2B5EF4-FFF2-40B4-BE49-F238E27FC236}">
              <a16:creationId xmlns:a16="http://schemas.microsoft.com/office/drawing/2014/main" id="{00000000-0008-0000-0100-000040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77" name="AutoShape 24">
          <a:extLst>
            <a:ext uri="{FF2B5EF4-FFF2-40B4-BE49-F238E27FC236}">
              <a16:creationId xmlns:a16="http://schemas.microsoft.com/office/drawing/2014/main" id="{00000000-0008-0000-0100-000041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78" name="AutoShape 26">
          <a:extLst>
            <a:ext uri="{FF2B5EF4-FFF2-40B4-BE49-F238E27FC236}">
              <a16:creationId xmlns:a16="http://schemas.microsoft.com/office/drawing/2014/main" id="{00000000-0008-0000-0100-000042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79" name="AutoShape 22">
          <a:extLst>
            <a:ext uri="{FF2B5EF4-FFF2-40B4-BE49-F238E27FC236}">
              <a16:creationId xmlns:a16="http://schemas.microsoft.com/office/drawing/2014/main" id="{00000000-0008-0000-0100-000043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80" name="AutoShape 24">
          <a:extLst>
            <a:ext uri="{FF2B5EF4-FFF2-40B4-BE49-F238E27FC236}">
              <a16:creationId xmlns:a16="http://schemas.microsoft.com/office/drawing/2014/main" id="{00000000-0008-0000-0100-000044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15</xdr:col>
      <xdr:colOff>0</xdr:colOff>
      <xdr:row>4</xdr:row>
      <xdr:rowOff>0</xdr:rowOff>
    </xdr:from>
    <xdr:ext cx="152400" cy="152400"/>
    <xdr:sp macro="" textlink="">
      <xdr:nvSpPr>
        <xdr:cNvPr id="581" name="AutoShape 26">
          <a:extLst>
            <a:ext uri="{FF2B5EF4-FFF2-40B4-BE49-F238E27FC236}">
              <a16:creationId xmlns:a16="http://schemas.microsoft.com/office/drawing/2014/main" id="{00000000-0008-0000-0100-000045020000}"/>
            </a:ext>
          </a:extLst>
        </xdr:cNvPr>
        <xdr:cNvSpPr>
          <a:spLocks noChangeAspect="1" noChangeArrowheads="1"/>
        </xdr:cNvSpPr>
      </xdr:nvSpPr>
      <xdr:spPr bwMode="auto">
        <a:xfrm>
          <a:off x="1933465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82" name="AutoShape 34">
          <a:extLst>
            <a:ext uri="{FF2B5EF4-FFF2-40B4-BE49-F238E27FC236}">
              <a16:creationId xmlns:a16="http://schemas.microsoft.com/office/drawing/2014/main" id="{00000000-0008-0000-0100-000046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83" name="AutoShape 38">
          <a:extLst>
            <a:ext uri="{FF2B5EF4-FFF2-40B4-BE49-F238E27FC236}">
              <a16:creationId xmlns:a16="http://schemas.microsoft.com/office/drawing/2014/main" id="{00000000-0008-0000-0100-000047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84" name="AutoShape 41">
          <a:extLst>
            <a:ext uri="{FF2B5EF4-FFF2-40B4-BE49-F238E27FC236}">
              <a16:creationId xmlns:a16="http://schemas.microsoft.com/office/drawing/2014/main" id="{00000000-0008-0000-0100-000048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85" name="AutoShape 36">
          <a:extLst>
            <a:ext uri="{FF2B5EF4-FFF2-40B4-BE49-F238E27FC236}">
              <a16:creationId xmlns:a16="http://schemas.microsoft.com/office/drawing/2014/main" id="{00000000-0008-0000-0100-000049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86" name="AutoShape 22">
          <a:extLst>
            <a:ext uri="{FF2B5EF4-FFF2-40B4-BE49-F238E27FC236}">
              <a16:creationId xmlns:a16="http://schemas.microsoft.com/office/drawing/2014/main" id="{00000000-0008-0000-0100-00004A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87" name="AutoShape 24">
          <a:extLst>
            <a:ext uri="{FF2B5EF4-FFF2-40B4-BE49-F238E27FC236}">
              <a16:creationId xmlns:a16="http://schemas.microsoft.com/office/drawing/2014/main" id="{00000000-0008-0000-0100-00004B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88" name="AutoShape 26">
          <a:extLst>
            <a:ext uri="{FF2B5EF4-FFF2-40B4-BE49-F238E27FC236}">
              <a16:creationId xmlns:a16="http://schemas.microsoft.com/office/drawing/2014/main" id="{00000000-0008-0000-0100-00004C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89" name="AutoShape 22">
          <a:extLst>
            <a:ext uri="{FF2B5EF4-FFF2-40B4-BE49-F238E27FC236}">
              <a16:creationId xmlns:a16="http://schemas.microsoft.com/office/drawing/2014/main" id="{00000000-0008-0000-0100-00004D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90" name="AutoShape 24">
          <a:extLst>
            <a:ext uri="{FF2B5EF4-FFF2-40B4-BE49-F238E27FC236}">
              <a16:creationId xmlns:a16="http://schemas.microsoft.com/office/drawing/2014/main" id="{00000000-0008-0000-0100-00004E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91" name="AutoShape 26">
          <a:extLst>
            <a:ext uri="{FF2B5EF4-FFF2-40B4-BE49-F238E27FC236}">
              <a16:creationId xmlns:a16="http://schemas.microsoft.com/office/drawing/2014/main" id="{00000000-0008-0000-0100-00004F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92" name="AutoShape 22">
          <a:extLst>
            <a:ext uri="{FF2B5EF4-FFF2-40B4-BE49-F238E27FC236}">
              <a16:creationId xmlns:a16="http://schemas.microsoft.com/office/drawing/2014/main" id="{00000000-0008-0000-0100-000050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93" name="AutoShape 22">
          <a:extLst>
            <a:ext uri="{FF2B5EF4-FFF2-40B4-BE49-F238E27FC236}">
              <a16:creationId xmlns:a16="http://schemas.microsoft.com/office/drawing/2014/main" id="{00000000-0008-0000-0100-000051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94" name="AutoShape 24">
          <a:extLst>
            <a:ext uri="{FF2B5EF4-FFF2-40B4-BE49-F238E27FC236}">
              <a16:creationId xmlns:a16="http://schemas.microsoft.com/office/drawing/2014/main" id="{00000000-0008-0000-0100-000052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95" name="AutoShape 26">
          <a:extLst>
            <a:ext uri="{FF2B5EF4-FFF2-40B4-BE49-F238E27FC236}">
              <a16:creationId xmlns:a16="http://schemas.microsoft.com/office/drawing/2014/main" id="{00000000-0008-0000-0100-000053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96" name="AutoShape 22">
          <a:extLst>
            <a:ext uri="{FF2B5EF4-FFF2-40B4-BE49-F238E27FC236}">
              <a16:creationId xmlns:a16="http://schemas.microsoft.com/office/drawing/2014/main" id="{00000000-0008-0000-0100-000054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97" name="AutoShape 24">
          <a:extLst>
            <a:ext uri="{FF2B5EF4-FFF2-40B4-BE49-F238E27FC236}">
              <a16:creationId xmlns:a16="http://schemas.microsoft.com/office/drawing/2014/main" id="{00000000-0008-0000-0100-000055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98" name="AutoShape 26">
          <a:extLst>
            <a:ext uri="{FF2B5EF4-FFF2-40B4-BE49-F238E27FC236}">
              <a16:creationId xmlns:a16="http://schemas.microsoft.com/office/drawing/2014/main" id="{00000000-0008-0000-0100-000056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599" name="AutoShape 22">
          <a:extLst>
            <a:ext uri="{FF2B5EF4-FFF2-40B4-BE49-F238E27FC236}">
              <a16:creationId xmlns:a16="http://schemas.microsoft.com/office/drawing/2014/main" id="{00000000-0008-0000-0100-000057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600" name="AutoShape 22">
          <a:extLst>
            <a:ext uri="{FF2B5EF4-FFF2-40B4-BE49-F238E27FC236}">
              <a16:creationId xmlns:a16="http://schemas.microsoft.com/office/drawing/2014/main" id="{00000000-0008-0000-0100-000058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601" name="AutoShape 24">
          <a:extLst>
            <a:ext uri="{FF2B5EF4-FFF2-40B4-BE49-F238E27FC236}">
              <a16:creationId xmlns:a16="http://schemas.microsoft.com/office/drawing/2014/main" id="{00000000-0008-0000-0100-000059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602" name="AutoShape 26">
          <a:extLst>
            <a:ext uri="{FF2B5EF4-FFF2-40B4-BE49-F238E27FC236}">
              <a16:creationId xmlns:a16="http://schemas.microsoft.com/office/drawing/2014/main" id="{00000000-0008-0000-0100-00005A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603" name="AutoShape 22">
          <a:extLst>
            <a:ext uri="{FF2B5EF4-FFF2-40B4-BE49-F238E27FC236}">
              <a16:creationId xmlns:a16="http://schemas.microsoft.com/office/drawing/2014/main" id="{00000000-0008-0000-0100-00005B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604" name="AutoShape 24">
          <a:extLst>
            <a:ext uri="{FF2B5EF4-FFF2-40B4-BE49-F238E27FC236}">
              <a16:creationId xmlns:a16="http://schemas.microsoft.com/office/drawing/2014/main" id="{00000000-0008-0000-0100-00005C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xdr:row>
      <xdr:rowOff>0</xdr:rowOff>
    </xdr:from>
    <xdr:ext cx="152400" cy="152400"/>
    <xdr:sp macro="" textlink="">
      <xdr:nvSpPr>
        <xdr:cNvPr id="605" name="AutoShape 26">
          <a:extLst>
            <a:ext uri="{FF2B5EF4-FFF2-40B4-BE49-F238E27FC236}">
              <a16:creationId xmlns:a16="http://schemas.microsoft.com/office/drawing/2014/main" id="{00000000-0008-0000-0100-00005D020000}"/>
            </a:ext>
          </a:extLst>
        </xdr:cNvPr>
        <xdr:cNvSpPr>
          <a:spLocks noChangeAspect="1" noChangeArrowheads="1"/>
        </xdr:cNvSpPr>
      </xdr:nvSpPr>
      <xdr:spPr bwMode="auto">
        <a:xfrm>
          <a:off x="20462328"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06" name="AutoShape 34">
          <a:extLst>
            <a:ext uri="{FF2B5EF4-FFF2-40B4-BE49-F238E27FC236}">
              <a16:creationId xmlns:a16="http://schemas.microsoft.com/office/drawing/2014/main" id="{00000000-0008-0000-0100-00005E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07" name="AutoShape 38">
          <a:extLst>
            <a:ext uri="{FF2B5EF4-FFF2-40B4-BE49-F238E27FC236}">
              <a16:creationId xmlns:a16="http://schemas.microsoft.com/office/drawing/2014/main" id="{00000000-0008-0000-0100-00005F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08" name="AutoShape 41">
          <a:extLst>
            <a:ext uri="{FF2B5EF4-FFF2-40B4-BE49-F238E27FC236}">
              <a16:creationId xmlns:a16="http://schemas.microsoft.com/office/drawing/2014/main" id="{00000000-0008-0000-0100-000060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09" name="AutoShape 36">
          <a:extLst>
            <a:ext uri="{FF2B5EF4-FFF2-40B4-BE49-F238E27FC236}">
              <a16:creationId xmlns:a16="http://schemas.microsoft.com/office/drawing/2014/main" id="{00000000-0008-0000-0100-000061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10" name="AutoShape 22">
          <a:extLst>
            <a:ext uri="{FF2B5EF4-FFF2-40B4-BE49-F238E27FC236}">
              <a16:creationId xmlns:a16="http://schemas.microsoft.com/office/drawing/2014/main" id="{00000000-0008-0000-0100-000062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11" name="AutoShape 24">
          <a:extLst>
            <a:ext uri="{FF2B5EF4-FFF2-40B4-BE49-F238E27FC236}">
              <a16:creationId xmlns:a16="http://schemas.microsoft.com/office/drawing/2014/main" id="{00000000-0008-0000-0100-000063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12" name="AutoShape 26">
          <a:extLst>
            <a:ext uri="{FF2B5EF4-FFF2-40B4-BE49-F238E27FC236}">
              <a16:creationId xmlns:a16="http://schemas.microsoft.com/office/drawing/2014/main" id="{00000000-0008-0000-0100-000064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13" name="AutoShape 22">
          <a:extLst>
            <a:ext uri="{FF2B5EF4-FFF2-40B4-BE49-F238E27FC236}">
              <a16:creationId xmlns:a16="http://schemas.microsoft.com/office/drawing/2014/main" id="{00000000-0008-0000-0100-000065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14" name="AutoShape 24">
          <a:extLst>
            <a:ext uri="{FF2B5EF4-FFF2-40B4-BE49-F238E27FC236}">
              <a16:creationId xmlns:a16="http://schemas.microsoft.com/office/drawing/2014/main" id="{00000000-0008-0000-0100-000066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15" name="AutoShape 26">
          <a:extLst>
            <a:ext uri="{FF2B5EF4-FFF2-40B4-BE49-F238E27FC236}">
              <a16:creationId xmlns:a16="http://schemas.microsoft.com/office/drawing/2014/main" id="{00000000-0008-0000-0100-000067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16" name="AutoShape 22">
          <a:extLst>
            <a:ext uri="{FF2B5EF4-FFF2-40B4-BE49-F238E27FC236}">
              <a16:creationId xmlns:a16="http://schemas.microsoft.com/office/drawing/2014/main" id="{00000000-0008-0000-0100-000068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17" name="AutoShape 22">
          <a:extLst>
            <a:ext uri="{FF2B5EF4-FFF2-40B4-BE49-F238E27FC236}">
              <a16:creationId xmlns:a16="http://schemas.microsoft.com/office/drawing/2014/main" id="{00000000-0008-0000-0100-000069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18" name="AutoShape 24">
          <a:extLst>
            <a:ext uri="{FF2B5EF4-FFF2-40B4-BE49-F238E27FC236}">
              <a16:creationId xmlns:a16="http://schemas.microsoft.com/office/drawing/2014/main" id="{00000000-0008-0000-0100-00006A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19" name="AutoShape 26">
          <a:extLst>
            <a:ext uri="{FF2B5EF4-FFF2-40B4-BE49-F238E27FC236}">
              <a16:creationId xmlns:a16="http://schemas.microsoft.com/office/drawing/2014/main" id="{00000000-0008-0000-0100-00006B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20" name="AutoShape 22">
          <a:extLst>
            <a:ext uri="{FF2B5EF4-FFF2-40B4-BE49-F238E27FC236}">
              <a16:creationId xmlns:a16="http://schemas.microsoft.com/office/drawing/2014/main" id="{00000000-0008-0000-0100-00006C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21" name="AutoShape 24">
          <a:extLst>
            <a:ext uri="{FF2B5EF4-FFF2-40B4-BE49-F238E27FC236}">
              <a16:creationId xmlns:a16="http://schemas.microsoft.com/office/drawing/2014/main" id="{00000000-0008-0000-0100-00006D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22" name="AutoShape 26">
          <a:extLst>
            <a:ext uri="{FF2B5EF4-FFF2-40B4-BE49-F238E27FC236}">
              <a16:creationId xmlns:a16="http://schemas.microsoft.com/office/drawing/2014/main" id="{00000000-0008-0000-0100-00006E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23" name="AutoShape 22">
          <a:extLst>
            <a:ext uri="{FF2B5EF4-FFF2-40B4-BE49-F238E27FC236}">
              <a16:creationId xmlns:a16="http://schemas.microsoft.com/office/drawing/2014/main" id="{00000000-0008-0000-0100-00006F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24" name="AutoShape 22">
          <a:extLst>
            <a:ext uri="{FF2B5EF4-FFF2-40B4-BE49-F238E27FC236}">
              <a16:creationId xmlns:a16="http://schemas.microsoft.com/office/drawing/2014/main" id="{00000000-0008-0000-0100-000070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25" name="AutoShape 24">
          <a:extLst>
            <a:ext uri="{FF2B5EF4-FFF2-40B4-BE49-F238E27FC236}">
              <a16:creationId xmlns:a16="http://schemas.microsoft.com/office/drawing/2014/main" id="{00000000-0008-0000-0100-000071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26" name="AutoShape 26">
          <a:extLst>
            <a:ext uri="{FF2B5EF4-FFF2-40B4-BE49-F238E27FC236}">
              <a16:creationId xmlns:a16="http://schemas.microsoft.com/office/drawing/2014/main" id="{00000000-0008-0000-0100-000072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27" name="AutoShape 22">
          <a:extLst>
            <a:ext uri="{FF2B5EF4-FFF2-40B4-BE49-F238E27FC236}">
              <a16:creationId xmlns:a16="http://schemas.microsoft.com/office/drawing/2014/main" id="{00000000-0008-0000-0100-000073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28" name="AutoShape 24">
          <a:extLst>
            <a:ext uri="{FF2B5EF4-FFF2-40B4-BE49-F238E27FC236}">
              <a16:creationId xmlns:a16="http://schemas.microsoft.com/office/drawing/2014/main" id="{00000000-0008-0000-0100-000074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4</xdr:row>
      <xdr:rowOff>0</xdr:rowOff>
    </xdr:from>
    <xdr:ext cx="152400" cy="152400"/>
    <xdr:sp macro="" textlink="">
      <xdr:nvSpPr>
        <xdr:cNvPr id="629" name="AutoShape 26">
          <a:extLst>
            <a:ext uri="{FF2B5EF4-FFF2-40B4-BE49-F238E27FC236}">
              <a16:creationId xmlns:a16="http://schemas.microsoft.com/office/drawing/2014/main" id="{00000000-0008-0000-0100-000075020000}"/>
            </a:ext>
          </a:extLst>
        </xdr:cNvPr>
        <xdr:cNvSpPr>
          <a:spLocks noChangeAspect="1" noChangeArrowheads="1"/>
        </xdr:cNvSpPr>
      </xdr:nvSpPr>
      <xdr:spPr bwMode="auto">
        <a:xfrm>
          <a:off x="21590000"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30" name="AutoShape 34">
          <a:extLst>
            <a:ext uri="{FF2B5EF4-FFF2-40B4-BE49-F238E27FC236}">
              <a16:creationId xmlns:a16="http://schemas.microsoft.com/office/drawing/2014/main" id="{00000000-0008-0000-0100-000076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31" name="AutoShape 38">
          <a:extLst>
            <a:ext uri="{FF2B5EF4-FFF2-40B4-BE49-F238E27FC236}">
              <a16:creationId xmlns:a16="http://schemas.microsoft.com/office/drawing/2014/main" id="{00000000-0008-0000-0100-000077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32" name="AutoShape 41">
          <a:extLst>
            <a:ext uri="{FF2B5EF4-FFF2-40B4-BE49-F238E27FC236}">
              <a16:creationId xmlns:a16="http://schemas.microsoft.com/office/drawing/2014/main" id="{00000000-0008-0000-0100-000078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33" name="AutoShape 36">
          <a:extLst>
            <a:ext uri="{FF2B5EF4-FFF2-40B4-BE49-F238E27FC236}">
              <a16:creationId xmlns:a16="http://schemas.microsoft.com/office/drawing/2014/main" id="{00000000-0008-0000-0100-000079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34" name="AutoShape 22">
          <a:extLst>
            <a:ext uri="{FF2B5EF4-FFF2-40B4-BE49-F238E27FC236}">
              <a16:creationId xmlns:a16="http://schemas.microsoft.com/office/drawing/2014/main" id="{00000000-0008-0000-0100-00007A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35" name="AutoShape 24">
          <a:extLst>
            <a:ext uri="{FF2B5EF4-FFF2-40B4-BE49-F238E27FC236}">
              <a16:creationId xmlns:a16="http://schemas.microsoft.com/office/drawing/2014/main" id="{00000000-0008-0000-0100-00007B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36" name="AutoShape 26">
          <a:extLst>
            <a:ext uri="{FF2B5EF4-FFF2-40B4-BE49-F238E27FC236}">
              <a16:creationId xmlns:a16="http://schemas.microsoft.com/office/drawing/2014/main" id="{00000000-0008-0000-0100-00007C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37" name="AutoShape 22">
          <a:extLst>
            <a:ext uri="{FF2B5EF4-FFF2-40B4-BE49-F238E27FC236}">
              <a16:creationId xmlns:a16="http://schemas.microsoft.com/office/drawing/2014/main" id="{00000000-0008-0000-0100-00007D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38" name="AutoShape 24">
          <a:extLst>
            <a:ext uri="{FF2B5EF4-FFF2-40B4-BE49-F238E27FC236}">
              <a16:creationId xmlns:a16="http://schemas.microsoft.com/office/drawing/2014/main" id="{00000000-0008-0000-0100-00007E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39" name="AutoShape 26">
          <a:extLst>
            <a:ext uri="{FF2B5EF4-FFF2-40B4-BE49-F238E27FC236}">
              <a16:creationId xmlns:a16="http://schemas.microsoft.com/office/drawing/2014/main" id="{00000000-0008-0000-0100-00007F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40" name="AutoShape 22">
          <a:extLst>
            <a:ext uri="{FF2B5EF4-FFF2-40B4-BE49-F238E27FC236}">
              <a16:creationId xmlns:a16="http://schemas.microsoft.com/office/drawing/2014/main" id="{00000000-0008-0000-0100-000080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41" name="AutoShape 22">
          <a:extLst>
            <a:ext uri="{FF2B5EF4-FFF2-40B4-BE49-F238E27FC236}">
              <a16:creationId xmlns:a16="http://schemas.microsoft.com/office/drawing/2014/main" id="{00000000-0008-0000-0100-000081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42" name="AutoShape 24">
          <a:extLst>
            <a:ext uri="{FF2B5EF4-FFF2-40B4-BE49-F238E27FC236}">
              <a16:creationId xmlns:a16="http://schemas.microsoft.com/office/drawing/2014/main" id="{00000000-0008-0000-0100-000082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43" name="AutoShape 26">
          <a:extLst>
            <a:ext uri="{FF2B5EF4-FFF2-40B4-BE49-F238E27FC236}">
              <a16:creationId xmlns:a16="http://schemas.microsoft.com/office/drawing/2014/main" id="{00000000-0008-0000-0100-000083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44" name="AutoShape 22">
          <a:extLst>
            <a:ext uri="{FF2B5EF4-FFF2-40B4-BE49-F238E27FC236}">
              <a16:creationId xmlns:a16="http://schemas.microsoft.com/office/drawing/2014/main" id="{00000000-0008-0000-0100-000084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45" name="AutoShape 24">
          <a:extLst>
            <a:ext uri="{FF2B5EF4-FFF2-40B4-BE49-F238E27FC236}">
              <a16:creationId xmlns:a16="http://schemas.microsoft.com/office/drawing/2014/main" id="{00000000-0008-0000-0100-000085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46" name="AutoShape 26">
          <a:extLst>
            <a:ext uri="{FF2B5EF4-FFF2-40B4-BE49-F238E27FC236}">
              <a16:creationId xmlns:a16="http://schemas.microsoft.com/office/drawing/2014/main" id="{00000000-0008-0000-0100-000086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47" name="AutoShape 22">
          <a:extLst>
            <a:ext uri="{FF2B5EF4-FFF2-40B4-BE49-F238E27FC236}">
              <a16:creationId xmlns:a16="http://schemas.microsoft.com/office/drawing/2014/main" id="{00000000-0008-0000-0100-000087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48" name="AutoShape 22">
          <a:extLst>
            <a:ext uri="{FF2B5EF4-FFF2-40B4-BE49-F238E27FC236}">
              <a16:creationId xmlns:a16="http://schemas.microsoft.com/office/drawing/2014/main" id="{00000000-0008-0000-0100-000088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49" name="AutoShape 24">
          <a:extLst>
            <a:ext uri="{FF2B5EF4-FFF2-40B4-BE49-F238E27FC236}">
              <a16:creationId xmlns:a16="http://schemas.microsoft.com/office/drawing/2014/main" id="{00000000-0008-0000-0100-000089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50" name="AutoShape 26">
          <a:extLst>
            <a:ext uri="{FF2B5EF4-FFF2-40B4-BE49-F238E27FC236}">
              <a16:creationId xmlns:a16="http://schemas.microsoft.com/office/drawing/2014/main" id="{00000000-0008-0000-0100-00008A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51" name="AutoShape 22">
          <a:extLst>
            <a:ext uri="{FF2B5EF4-FFF2-40B4-BE49-F238E27FC236}">
              <a16:creationId xmlns:a16="http://schemas.microsoft.com/office/drawing/2014/main" id="{00000000-0008-0000-0100-00008B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52" name="AutoShape 24">
          <a:extLst>
            <a:ext uri="{FF2B5EF4-FFF2-40B4-BE49-F238E27FC236}">
              <a16:creationId xmlns:a16="http://schemas.microsoft.com/office/drawing/2014/main" id="{00000000-0008-0000-0100-00008C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18</xdr:col>
      <xdr:colOff>0</xdr:colOff>
      <xdr:row>4</xdr:row>
      <xdr:rowOff>0</xdr:rowOff>
    </xdr:from>
    <xdr:ext cx="152400" cy="152400"/>
    <xdr:sp macro="" textlink="">
      <xdr:nvSpPr>
        <xdr:cNvPr id="653" name="AutoShape 26">
          <a:extLst>
            <a:ext uri="{FF2B5EF4-FFF2-40B4-BE49-F238E27FC236}">
              <a16:creationId xmlns:a16="http://schemas.microsoft.com/office/drawing/2014/main" id="{00000000-0008-0000-0100-00008D020000}"/>
            </a:ext>
          </a:extLst>
        </xdr:cNvPr>
        <xdr:cNvSpPr>
          <a:spLocks noChangeAspect="1" noChangeArrowheads="1"/>
        </xdr:cNvSpPr>
      </xdr:nvSpPr>
      <xdr:spPr bwMode="auto">
        <a:xfrm>
          <a:off x="22717672"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54" name="AutoShape 34">
          <a:extLst>
            <a:ext uri="{FF2B5EF4-FFF2-40B4-BE49-F238E27FC236}">
              <a16:creationId xmlns:a16="http://schemas.microsoft.com/office/drawing/2014/main" id="{00000000-0008-0000-0100-00008E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55" name="AutoShape 38">
          <a:extLst>
            <a:ext uri="{FF2B5EF4-FFF2-40B4-BE49-F238E27FC236}">
              <a16:creationId xmlns:a16="http://schemas.microsoft.com/office/drawing/2014/main" id="{00000000-0008-0000-0100-00008F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56" name="AutoShape 41">
          <a:extLst>
            <a:ext uri="{FF2B5EF4-FFF2-40B4-BE49-F238E27FC236}">
              <a16:creationId xmlns:a16="http://schemas.microsoft.com/office/drawing/2014/main" id="{00000000-0008-0000-0100-000090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57" name="AutoShape 36">
          <a:extLst>
            <a:ext uri="{FF2B5EF4-FFF2-40B4-BE49-F238E27FC236}">
              <a16:creationId xmlns:a16="http://schemas.microsoft.com/office/drawing/2014/main" id="{00000000-0008-0000-0100-000091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58" name="AutoShape 22">
          <a:extLst>
            <a:ext uri="{FF2B5EF4-FFF2-40B4-BE49-F238E27FC236}">
              <a16:creationId xmlns:a16="http://schemas.microsoft.com/office/drawing/2014/main" id="{00000000-0008-0000-0100-000092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59" name="AutoShape 24">
          <a:extLst>
            <a:ext uri="{FF2B5EF4-FFF2-40B4-BE49-F238E27FC236}">
              <a16:creationId xmlns:a16="http://schemas.microsoft.com/office/drawing/2014/main" id="{00000000-0008-0000-0100-000093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60" name="AutoShape 26">
          <a:extLst>
            <a:ext uri="{FF2B5EF4-FFF2-40B4-BE49-F238E27FC236}">
              <a16:creationId xmlns:a16="http://schemas.microsoft.com/office/drawing/2014/main" id="{00000000-0008-0000-0100-000094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61" name="AutoShape 22">
          <a:extLst>
            <a:ext uri="{FF2B5EF4-FFF2-40B4-BE49-F238E27FC236}">
              <a16:creationId xmlns:a16="http://schemas.microsoft.com/office/drawing/2014/main" id="{00000000-0008-0000-0100-000095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62" name="AutoShape 24">
          <a:extLst>
            <a:ext uri="{FF2B5EF4-FFF2-40B4-BE49-F238E27FC236}">
              <a16:creationId xmlns:a16="http://schemas.microsoft.com/office/drawing/2014/main" id="{00000000-0008-0000-0100-000096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63" name="AutoShape 26">
          <a:extLst>
            <a:ext uri="{FF2B5EF4-FFF2-40B4-BE49-F238E27FC236}">
              <a16:creationId xmlns:a16="http://schemas.microsoft.com/office/drawing/2014/main" id="{00000000-0008-0000-0100-000097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64" name="AutoShape 22">
          <a:extLst>
            <a:ext uri="{FF2B5EF4-FFF2-40B4-BE49-F238E27FC236}">
              <a16:creationId xmlns:a16="http://schemas.microsoft.com/office/drawing/2014/main" id="{00000000-0008-0000-0100-000098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65" name="AutoShape 22">
          <a:extLst>
            <a:ext uri="{FF2B5EF4-FFF2-40B4-BE49-F238E27FC236}">
              <a16:creationId xmlns:a16="http://schemas.microsoft.com/office/drawing/2014/main" id="{00000000-0008-0000-0100-000099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66" name="AutoShape 24">
          <a:extLst>
            <a:ext uri="{FF2B5EF4-FFF2-40B4-BE49-F238E27FC236}">
              <a16:creationId xmlns:a16="http://schemas.microsoft.com/office/drawing/2014/main" id="{00000000-0008-0000-0100-00009A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67" name="AutoShape 26">
          <a:extLst>
            <a:ext uri="{FF2B5EF4-FFF2-40B4-BE49-F238E27FC236}">
              <a16:creationId xmlns:a16="http://schemas.microsoft.com/office/drawing/2014/main" id="{00000000-0008-0000-0100-00009B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68" name="AutoShape 22">
          <a:extLst>
            <a:ext uri="{FF2B5EF4-FFF2-40B4-BE49-F238E27FC236}">
              <a16:creationId xmlns:a16="http://schemas.microsoft.com/office/drawing/2014/main" id="{00000000-0008-0000-0100-00009C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69" name="AutoShape 24">
          <a:extLst>
            <a:ext uri="{FF2B5EF4-FFF2-40B4-BE49-F238E27FC236}">
              <a16:creationId xmlns:a16="http://schemas.microsoft.com/office/drawing/2014/main" id="{00000000-0008-0000-0100-00009D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70" name="AutoShape 26">
          <a:extLst>
            <a:ext uri="{FF2B5EF4-FFF2-40B4-BE49-F238E27FC236}">
              <a16:creationId xmlns:a16="http://schemas.microsoft.com/office/drawing/2014/main" id="{00000000-0008-0000-0100-00009E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71" name="AutoShape 22">
          <a:extLst>
            <a:ext uri="{FF2B5EF4-FFF2-40B4-BE49-F238E27FC236}">
              <a16:creationId xmlns:a16="http://schemas.microsoft.com/office/drawing/2014/main" id="{00000000-0008-0000-0100-00009F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72" name="AutoShape 22">
          <a:extLst>
            <a:ext uri="{FF2B5EF4-FFF2-40B4-BE49-F238E27FC236}">
              <a16:creationId xmlns:a16="http://schemas.microsoft.com/office/drawing/2014/main" id="{00000000-0008-0000-0100-0000A0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73" name="AutoShape 24">
          <a:extLst>
            <a:ext uri="{FF2B5EF4-FFF2-40B4-BE49-F238E27FC236}">
              <a16:creationId xmlns:a16="http://schemas.microsoft.com/office/drawing/2014/main" id="{00000000-0008-0000-0100-0000A1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74" name="AutoShape 26">
          <a:extLst>
            <a:ext uri="{FF2B5EF4-FFF2-40B4-BE49-F238E27FC236}">
              <a16:creationId xmlns:a16="http://schemas.microsoft.com/office/drawing/2014/main" id="{00000000-0008-0000-0100-0000A2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75" name="AutoShape 22">
          <a:extLst>
            <a:ext uri="{FF2B5EF4-FFF2-40B4-BE49-F238E27FC236}">
              <a16:creationId xmlns:a16="http://schemas.microsoft.com/office/drawing/2014/main" id="{00000000-0008-0000-0100-0000A3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76" name="AutoShape 24">
          <a:extLst>
            <a:ext uri="{FF2B5EF4-FFF2-40B4-BE49-F238E27FC236}">
              <a16:creationId xmlns:a16="http://schemas.microsoft.com/office/drawing/2014/main" id="{00000000-0008-0000-0100-0000A4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19</xdr:col>
      <xdr:colOff>0</xdr:colOff>
      <xdr:row>4</xdr:row>
      <xdr:rowOff>0</xdr:rowOff>
    </xdr:from>
    <xdr:ext cx="152400" cy="152400"/>
    <xdr:sp macro="" textlink="">
      <xdr:nvSpPr>
        <xdr:cNvPr id="677" name="AutoShape 26">
          <a:extLst>
            <a:ext uri="{FF2B5EF4-FFF2-40B4-BE49-F238E27FC236}">
              <a16:creationId xmlns:a16="http://schemas.microsoft.com/office/drawing/2014/main" id="{00000000-0008-0000-0100-0000A5020000}"/>
            </a:ext>
          </a:extLst>
        </xdr:cNvPr>
        <xdr:cNvSpPr>
          <a:spLocks noChangeAspect="1" noChangeArrowheads="1"/>
        </xdr:cNvSpPr>
      </xdr:nvSpPr>
      <xdr:spPr bwMode="auto">
        <a:xfrm>
          <a:off x="23845345" y="3853793"/>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9</xdr:col>
      <xdr:colOff>0</xdr:colOff>
      <xdr:row>16</xdr:row>
      <xdr:rowOff>0</xdr:rowOff>
    </xdr:from>
    <xdr:to>
      <xdr:col>9</xdr:col>
      <xdr:colOff>152400</xdr:colOff>
      <xdr:row>16</xdr:row>
      <xdr:rowOff>152400</xdr:rowOff>
    </xdr:to>
    <xdr:sp macro="" textlink="">
      <xdr:nvSpPr>
        <xdr:cNvPr id="678" name="AutoShape 22">
          <a:extLst>
            <a:ext uri="{FF2B5EF4-FFF2-40B4-BE49-F238E27FC236}">
              <a16:creationId xmlns:a16="http://schemas.microsoft.com/office/drawing/2014/main" id="{00000000-0008-0000-0100-0000A6020000}"/>
            </a:ext>
          </a:extLst>
        </xdr:cNvPr>
        <xdr:cNvSpPr>
          <a:spLocks noChangeAspect="1" noChangeArrowheads="1"/>
        </xdr:cNvSpPr>
      </xdr:nvSpPr>
      <xdr:spPr bwMode="auto">
        <a:xfrm>
          <a:off x="13744575" y="40957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16</xdr:row>
      <xdr:rowOff>0</xdr:rowOff>
    </xdr:from>
    <xdr:to>
      <xdr:col>9</xdr:col>
      <xdr:colOff>152400</xdr:colOff>
      <xdr:row>16</xdr:row>
      <xdr:rowOff>152400</xdr:rowOff>
    </xdr:to>
    <xdr:sp macro="" textlink="">
      <xdr:nvSpPr>
        <xdr:cNvPr id="679" name="AutoShape 22">
          <a:extLst>
            <a:ext uri="{FF2B5EF4-FFF2-40B4-BE49-F238E27FC236}">
              <a16:creationId xmlns:a16="http://schemas.microsoft.com/office/drawing/2014/main" id="{00000000-0008-0000-0100-0000A7020000}"/>
            </a:ext>
          </a:extLst>
        </xdr:cNvPr>
        <xdr:cNvSpPr>
          <a:spLocks noChangeAspect="1" noChangeArrowheads="1"/>
        </xdr:cNvSpPr>
      </xdr:nvSpPr>
      <xdr:spPr bwMode="auto">
        <a:xfrm>
          <a:off x="13744575" y="40957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16</xdr:row>
      <xdr:rowOff>0</xdr:rowOff>
    </xdr:from>
    <xdr:to>
      <xdr:col>9</xdr:col>
      <xdr:colOff>152400</xdr:colOff>
      <xdr:row>16</xdr:row>
      <xdr:rowOff>152400</xdr:rowOff>
    </xdr:to>
    <xdr:sp macro="" textlink="">
      <xdr:nvSpPr>
        <xdr:cNvPr id="680" name="AutoShape 24">
          <a:extLst>
            <a:ext uri="{FF2B5EF4-FFF2-40B4-BE49-F238E27FC236}">
              <a16:creationId xmlns:a16="http://schemas.microsoft.com/office/drawing/2014/main" id="{00000000-0008-0000-0100-0000A8020000}"/>
            </a:ext>
          </a:extLst>
        </xdr:cNvPr>
        <xdr:cNvSpPr>
          <a:spLocks noChangeAspect="1" noChangeArrowheads="1"/>
        </xdr:cNvSpPr>
      </xdr:nvSpPr>
      <xdr:spPr bwMode="auto">
        <a:xfrm>
          <a:off x="13744575" y="40957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16</xdr:row>
      <xdr:rowOff>0</xdr:rowOff>
    </xdr:from>
    <xdr:to>
      <xdr:col>9</xdr:col>
      <xdr:colOff>152400</xdr:colOff>
      <xdr:row>16</xdr:row>
      <xdr:rowOff>152400</xdr:rowOff>
    </xdr:to>
    <xdr:sp macro="" textlink="">
      <xdr:nvSpPr>
        <xdr:cNvPr id="681" name="AutoShape 26">
          <a:extLst>
            <a:ext uri="{FF2B5EF4-FFF2-40B4-BE49-F238E27FC236}">
              <a16:creationId xmlns:a16="http://schemas.microsoft.com/office/drawing/2014/main" id="{00000000-0008-0000-0100-0000A9020000}"/>
            </a:ext>
          </a:extLst>
        </xdr:cNvPr>
        <xdr:cNvSpPr>
          <a:spLocks noChangeAspect="1" noChangeArrowheads="1"/>
        </xdr:cNvSpPr>
      </xdr:nvSpPr>
      <xdr:spPr bwMode="auto">
        <a:xfrm>
          <a:off x="13744575" y="40957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16</xdr:row>
      <xdr:rowOff>0</xdr:rowOff>
    </xdr:from>
    <xdr:to>
      <xdr:col>9</xdr:col>
      <xdr:colOff>152400</xdr:colOff>
      <xdr:row>16</xdr:row>
      <xdr:rowOff>152400</xdr:rowOff>
    </xdr:to>
    <xdr:sp macro="" textlink="">
      <xdr:nvSpPr>
        <xdr:cNvPr id="682" name="AutoShape 22">
          <a:extLst>
            <a:ext uri="{FF2B5EF4-FFF2-40B4-BE49-F238E27FC236}">
              <a16:creationId xmlns:a16="http://schemas.microsoft.com/office/drawing/2014/main" id="{00000000-0008-0000-0100-0000AA020000}"/>
            </a:ext>
          </a:extLst>
        </xdr:cNvPr>
        <xdr:cNvSpPr>
          <a:spLocks noChangeAspect="1" noChangeArrowheads="1"/>
        </xdr:cNvSpPr>
      </xdr:nvSpPr>
      <xdr:spPr bwMode="auto">
        <a:xfrm>
          <a:off x="13744575" y="40957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16</xdr:row>
      <xdr:rowOff>0</xdr:rowOff>
    </xdr:from>
    <xdr:to>
      <xdr:col>9</xdr:col>
      <xdr:colOff>152400</xdr:colOff>
      <xdr:row>16</xdr:row>
      <xdr:rowOff>152400</xdr:rowOff>
    </xdr:to>
    <xdr:sp macro="" textlink="">
      <xdr:nvSpPr>
        <xdr:cNvPr id="683" name="AutoShape 24">
          <a:extLst>
            <a:ext uri="{FF2B5EF4-FFF2-40B4-BE49-F238E27FC236}">
              <a16:creationId xmlns:a16="http://schemas.microsoft.com/office/drawing/2014/main" id="{00000000-0008-0000-0100-0000AB020000}"/>
            </a:ext>
          </a:extLst>
        </xdr:cNvPr>
        <xdr:cNvSpPr>
          <a:spLocks noChangeAspect="1" noChangeArrowheads="1"/>
        </xdr:cNvSpPr>
      </xdr:nvSpPr>
      <xdr:spPr bwMode="auto">
        <a:xfrm>
          <a:off x="13744575" y="40957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16</xdr:row>
      <xdr:rowOff>0</xdr:rowOff>
    </xdr:from>
    <xdr:to>
      <xdr:col>9</xdr:col>
      <xdr:colOff>152400</xdr:colOff>
      <xdr:row>16</xdr:row>
      <xdr:rowOff>152400</xdr:rowOff>
    </xdr:to>
    <xdr:sp macro="" textlink="">
      <xdr:nvSpPr>
        <xdr:cNvPr id="684" name="AutoShape 26">
          <a:extLst>
            <a:ext uri="{FF2B5EF4-FFF2-40B4-BE49-F238E27FC236}">
              <a16:creationId xmlns:a16="http://schemas.microsoft.com/office/drawing/2014/main" id="{00000000-0008-0000-0100-0000AC020000}"/>
            </a:ext>
          </a:extLst>
        </xdr:cNvPr>
        <xdr:cNvSpPr>
          <a:spLocks noChangeAspect="1" noChangeArrowheads="1"/>
        </xdr:cNvSpPr>
      </xdr:nvSpPr>
      <xdr:spPr bwMode="auto">
        <a:xfrm>
          <a:off x="13744575" y="40957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62</xdr:row>
      <xdr:rowOff>0</xdr:rowOff>
    </xdr:from>
    <xdr:to>
      <xdr:col>9</xdr:col>
      <xdr:colOff>152400</xdr:colOff>
      <xdr:row>62</xdr:row>
      <xdr:rowOff>152400</xdr:rowOff>
    </xdr:to>
    <xdr:sp macro="" textlink="">
      <xdr:nvSpPr>
        <xdr:cNvPr id="685" name="AutoShape 34">
          <a:extLst>
            <a:ext uri="{FF2B5EF4-FFF2-40B4-BE49-F238E27FC236}">
              <a16:creationId xmlns:a16="http://schemas.microsoft.com/office/drawing/2014/main" id="{00000000-0008-0000-0100-0000AD020000}"/>
            </a:ext>
          </a:extLst>
        </xdr:cNvPr>
        <xdr:cNvSpPr>
          <a:spLocks noChangeAspect="1" noChangeArrowheads="1"/>
        </xdr:cNvSpPr>
      </xdr:nvSpPr>
      <xdr:spPr bwMode="auto">
        <a:xfrm>
          <a:off x="13696950" y="38004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62</xdr:row>
      <xdr:rowOff>0</xdr:rowOff>
    </xdr:from>
    <xdr:to>
      <xdr:col>9</xdr:col>
      <xdr:colOff>152400</xdr:colOff>
      <xdr:row>62</xdr:row>
      <xdr:rowOff>152400</xdr:rowOff>
    </xdr:to>
    <xdr:sp macro="" textlink="">
      <xdr:nvSpPr>
        <xdr:cNvPr id="686" name="AutoShape 38">
          <a:extLst>
            <a:ext uri="{FF2B5EF4-FFF2-40B4-BE49-F238E27FC236}">
              <a16:creationId xmlns:a16="http://schemas.microsoft.com/office/drawing/2014/main" id="{00000000-0008-0000-0100-0000AE020000}"/>
            </a:ext>
          </a:extLst>
        </xdr:cNvPr>
        <xdr:cNvSpPr>
          <a:spLocks noChangeAspect="1" noChangeArrowheads="1"/>
        </xdr:cNvSpPr>
      </xdr:nvSpPr>
      <xdr:spPr bwMode="auto">
        <a:xfrm>
          <a:off x="13696950" y="38004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62</xdr:row>
      <xdr:rowOff>0</xdr:rowOff>
    </xdr:from>
    <xdr:to>
      <xdr:col>8</xdr:col>
      <xdr:colOff>152400</xdr:colOff>
      <xdr:row>62</xdr:row>
      <xdr:rowOff>152400</xdr:rowOff>
    </xdr:to>
    <xdr:sp macro="" textlink="">
      <xdr:nvSpPr>
        <xdr:cNvPr id="687" name="AutoShape 40">
          <a:extLst>
            <a:ext uri="{FF2B5EF4-FFF2-40B4-BE49-F238E27FC236}">
              <a16:creationId xmlns:a16="http://schemas.microsoft.com/office/drawing/2014/main" id="{00000000-0008-0000-0100-0000AF020000}"/>
            </a:ext>
          </a:extLst>
        </xdr:cNvPr>
        <xdr:cNvSpPr>
          <a:spLocks noChangeAspect="1" noChangeArrowheads="1"/>
        </xdr:cNvSpPr>
      </xdr:nvSpPr>
      <xdr:spPr bwMode="auto">
        <a:xfrm>
          <a:off x="12506325" y="38004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62</xdr:row>
      <xdr:rowOff>0</xdr:rowOff>
    </xdr:from>
    <xdr:to>
      <xdr:col>9</xdr:col>
      <xdr:colOff>152400</xdr:colOff>
      <xdr:row>62</xdr:row>
      <xdr:rowOff>152400</xdr:rowOff>
    </xdr:to>
    <xdr:sp macro="" textlink="">
      <xdr:nvSpPr>
        <xdr:cNvPr id="688" name="AutoShape 41">
          <a:extLst>
            <a:ext uri="{FF2B5EF4-FFF2-40B4-BE49-F238E27FC236}">
              <a16:creationId xmlns:a16="http://schemas.microsoft.com/office/drawing/2014/main" id="{00000000-0008-0000-0100-0000B0020000}"/>
            </a:ext>
          </a:extLst>
        </xdr:cNvPr>
        <xdr:cNvSpPr>
          <a:spLocks noChangeAspect="1" noChangeArrowheads="1"/>
        </xdr:cNvSpPr>
      </xdr:nvSpPr>
      <xdr:spPr bwMode="auto">
        <a:xfrm>
          <a:off x="13696950" y="38004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61</xdr:row>
      <xdr:rowOff>0</xdr:rowOff>
    </xdr:from>
    <xdr:to>
      <xdr:col>9</xdr:col>
      <xdr:colOff>152400</xdr:colOff>
      <xdr:row>61</xdr:row>
      <xdr:rowOff>152400</xdr:rowOff>
    </xdr:to>
    <xdr:sp macro="" textlink="">
      <xdr:nvSpPr>
        <xdr:cNvPr id="689" name="AutoShape 36">
          <a:extLst>
            <a:ext uri="{FF2B5EF4-FFF2-40B4-BE49-F238E27FC236}">
              <a16:creationId xmlns:a16="http://schemas.microsoft.com/office/drawing/2014/main" id="{00000000-0008-0000-0100-0000B1020000}"/>
            </a:ext>
          </a:extLst>
        </xdr:cNvPr>
        <xdr:cNvSpPr>
          <a:spLocks noChangeAspect="1" noChangeArrowheads="1"/>
        </xdr:cNvSpPr>
      </xdr:nvSpPr>
      <xdr:spPr bwMode="auto">
        <a:xfrm>
          <a:off x="13696950" y="32575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9</xdr:col>
      <xdr:colOff>0</xdr:colOff>
      <xdr:row>62</xdr:row>
      <xdr:rowOff>0</xdr:rowOff>
    </xdr:from>
    <xdr:ext cx="152400" cy="152400"/>
    <xdr:sp macro="" textlink="">
      <xdr:nvSpPr>
        <xdr:cNvPr id="690" name="AutoShape 22">
          <a:extLst>
            <a:ext uri="{FF2B5EF4-FFF2-40B4-BE49-F238E27FC236}">
              <a16:creationId xmlns:a16="http://schemas.microsoft.com/office/drawing/2014/main" id="{00000000-0008-0000-0100-0000B2020000}"/>
            </a:ext>
          </a:extLst>
        </xdr:cNvPr>
        <xdr:cNvSpPr>
          <a:spLocks noChangeAspect="1" noChangeArrowheads="1"/>
        </xdr:cNvSpPr>
      </xdr:nvSpPr>
      <xdr:spPr bwMode="auto">
        <a:xfrm>
          <a:off x="13696950" y="38004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62</xdr:row>
      <xdr:rowOff>0</xdr:rowOff>
    </xdr:from>
    <xdr:ext cx="152400" cy="152400"/>
    <xdr:sp macro="" textlink="">
      <xdr:nvSpPr>
        <xdr:cNvPr id="691" name="AutoShape 24">
          <a:extLst>
            <a:ext uri="{FF2B5EF4-FFF2-40B4-BE49-F238E27FC236}">
              <a16:creationId xmlns:a16="http://schemas.microsoft.com/office/drawing/2014/main" id="{00000000-0008-0000-0100-0000B3020000}"/>
            </a:ext>
          </a:extLst>
        </xdr:cNvPr>
        <xdr:cNvSpPr>
          <a:spLocks noChangeAspect="1" noChangeArrowheads="1"/>
        </xdr:cNvSpPr>
      </xdr:nvSpPr>
      <xdr:spPr bwMode="auto">
        <a:xfrm>
          <a:off x="13696950" y="38004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62</xdr:row>
      <xdr:rowOff>0</xdr:rowOff>
    </xdr:from>
    <xdr:ext cx="152400" cy="152400"/>
    <xdr:sp macro="" textlink="">
      <xdr:nvSpPr>
        <xdr:cNvPr id="692" name="AutoShape 26">
          <a:extLst>
            <a:ext uri="{FF2B5EF4-FFF2-40B4-BE49-F238E27FC236}">
              <a16:creationId xmlns:a16="http://schemas.microsoft.com/office/drawing/2014/main" id="{00000000-0008-0000-0100-0000B4020000}"/>
            </a:ext>
          </a:extLst>
        </xdr:cNvPr>
        <xdr:cNvSpPr>
          <a:spLocks noChangeAspect="1" noChangeArrowheads="1"/>
        </xdr:cNvSpPr>
      </xdr:nvSpPr>
      <xdr:spPr bwMode="auto">
        <a:xfrm>
          <a:off x="13696950" y="38004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62</xdr:row>
      <xdr:rowOff>0</xdr:rowOff>
    </xdr:from>
    <xdr:ext cx="152400" cy="152400"/>
    <xdr:sp macro="" textlink="">
      <xdr:nvSpPr>
        <xdr:cNvPr id="693" name="AutoShape 22">
          <a:extLst>
            <a:ext uri="{FF2B5EF4-FFF2-40B4-BE49-F238E27FC236}">
              <a16:creationId xmlns:a16="http://schemas.microsoft.com/office/drawing/2014/main" id="{00000000-0008-0000-0100-0000B5020000}"/>
            </a:ext>
          </a:extLst>
        </xdr:cNvPr>
        <xdr:cNvSpPr>
          <a:spLocks noChangeAspect="1" noChangeArrowheads="1"/>
        </xdr:cNvSpPr>
      </xdr:nvSpPr>
      <xdr:spPr bwMode="auto">
        <a:xfrm>
          <a:off x="13696950" y="38004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62</xdr:row>
      <xdr:rowOff>0</xdr:rowOff>
    </xdr:from>
    <xdr:ext cx="152400" cy="152400"/>
    <xdr:sp macro="" textlink="">
      <xdr:nvSpPr>
        <xdr:cNvPr id="694" name="AutoShape 24">
          <a:extLst>
            <a:ext uri="{FF2B5EF4-FFF2-40B4-BE49-F238E27FC236}">
              <a16:creationId xmlns:a16="http://schemas.microsoft.com/office/drawing/2014/main" id="{00000000-0008-0000-0100-0000B6020000}"/>
            </a:ext>
          </a:extLst>
        </xdr:cNvPr>
        <xdr:cNvSpPr>
          <a:spLocks noChangeAspect="1" noChangeArrowheads="1"/>
        </xdr:cNvSpPr>
      </xdr:nvSpPr>
      <xdr:spPr bwMode="auto">
        <a:xfrm>
          <a:off x="13696950" y="38004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62</xdr:row>
      <xdr:rowOff>0</xdr:rowOff>
    </xdr:from>
    <xdr:ext cx="152400" cy="152400"/>
    <xdr:sp macro="" textlink="">
      <xdr:nvSpPr>
        <xdr:cNvPr id="695" name="AutoShape 26">
          <a:extLst>
            <a:ext uri="{FF2B5EF4-FFF2-40B4-BE49-F238E27FC236}">
              <a16:creationId xmlns:a16="http://schemas.microsoft.com/office/drawing/2014/main" id="{00000000-0008-0000-0100-0000B7020000}"/>
            </a:ext>
          </a:extLst>
        </xdr:cNvPr>
        <xdr:cNvSpPr>
          <a:spLocks noChangeAspect="1" noChangeArrowheads="1"/>
        </xdr:cNvSpPr>
      </xdr:nvSpPr>
      <xdr:spPr bwMode="auto">
        <a:xfrm>
          <a:off x="13696950" y="38004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61</xdr:row>
      <xdr:rowOff>0</xdr:rowOff>
    </xdr:from>
    <xdr:ext cx="152400" cy="152400"/>
    <xdr:sp macro="" textlink="">
      <xdr:nvSpPr>
        <xdr:cNvPr id="696" name="AutoShape 22">
          <a:extLst>
            <a:ext uri="{FF2B5EF4-FFF2-40B4-BE49-F238E27FC236}">
              <a16:creationId xmlns:a16="http://schemas.microsoft.com/office/drawing/2014/main" id="{00000000-0008-0000-0100-0000B8020000}"/>
            </a:ext>
          </a:extLst>
        </xdr:cNvPr>
        <xdr:cNvSpPr>
          <a:spLocks noChangeAspect="1" noChangeArrowheads="1"/>
        </xdr:cNvSpPr>
      </xdr:nvSpPr>
      <xdr:spPr bwMode="auto">
        <a:xfrm>
          <a:off x="13696950" y="32575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61</xdr:row>
      <xdr:rowOff>0</xdr:rowOff>
    </xdr:from>
    <xdr:ext cx="152400" cy="152400"/>
    <xdr:sp macro="" textlink="">
      <xdr:nvSpPr>
        <xdr:cNvPr id="697" name="AutoShape 22">
          <a:extLst>
            <a:ext uri="{FF2B5EF4-FFF2-40B4-BE49-F238E27FC236}">
              <a16:creationId xmlns:a16="http://schemas.microsoft.com/office/drawing/2014/main" id="{00000000-0008-0000-0100-0000B9020000}"/>
            </a:ext>
          </a:extLst>
        </xdr:cNvPr>
        <xdr:cNvSpPr>
          <a:spLocks noChangeAspect="1" noChangeArrowheads="1"/>
        </xdr:cNvSpPr>
      </xdr:nvSpPr>
      <xdr:spPr bwMode="auto">
        <a:xfrm>
          <a:off x="13696950" y="32575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61</xdr:row>
      <xdr:rowOff>0</xdr:rowOff>
    </xdr:from>
    <xdr:ext cx="152400" cy="152400"/>
    <xdr:sp macro="" textlink="">
      <xdr:nvSpPr>
        <xdr:cNvPr id="698" name="AutoShape 24">
          <a:extLst>
            <a:ext uri="{FF2B5EF4-FFF2-40B4-BE49-F238E27FC236}">
              <a16:creationId xmlns:a16="http://schemas.microsoft.com/office/drawing/2014/main" id="{00000000-0008-0000-0100-0000BA020000}"/>
            </a:ext>
          </a:extLst>
        </xdr:cNvPr>
        <xdr:cNvSpPr>
          <a:spLocks noChangeAspect="1" noChangeArrowheads="1"/>
        </xdr:cNvSpPr>
      </xdr:nvSpPr>
      <xdr:spPr bwMode="auto">
        <a:xfrm>
          <a:off x="13696950" y="32575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61</xdr:row>
      <xdr:rowOff>0</xdr:rowOff>
    </xdr:from>
    <xdr:ext cx="152400" cy="152400"/>
    <xdr:sp macro="" textlink="">
      <xdr:nvSpPr>
        <xdr:cNvPr id="699" name="AutoShape 26">
          <a:extLst>
            <a:ext uri="{FF2B5EF4-FFF2-40B4-BE49-F238E27FC236}">
              <a16:creationId xmlns:a16="http://schemas.microsoft.com/office/drawing/2014/main" id="{00000000-0008-0000-0100-0000BB020000}"/>
            </a:ext>
          </a:extLst>
        </xdr:cNvPr>
        <xdr:cNvSpPr>
          <a:spLocks noChangeAspect="1" noChangeArrowheads="1"/>
        </xdr:cNvSpPr>
      </xdr:nvSpPr>
      <xdr:spPr bwMode="auto">
        <a:xfrm>
          <a:off x="13696950" y="32575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61</xdr:row>
      <xdr:rowOff>0</xdr:rowOff>
    </xdr:from>
    <xdr:ext cx="152400" cy="152400"/>
    <xdr:sp macro="" textlink="">
      <xdr:nvSpPr>
        <xdr:cNvPr id="700" name="AutoShape 22">
          <a:extLst>
            <a:ext uri="{FF2B5EF4-FFF2-40B4-BE49-F238E27FC236}">
              <a16:creationId xmlns:a16="http://schemas.microsoft.com/office/drawing/2014/main" id="{00000000-0008-0000-0100-0000BC020000}"/>
            </a:ext>
          </a:extLst>
        </xdr:cNvPr>
        <xdr:cNvSpPr>
          <a:spLocks noChangeAspect="1" noChangeArrowheads="1"/>
        </xdr:cNvSpPr>
      </xdr:nvSpPr>
      <xdr:spPr bwMode="auto">
        <a:xfrm>
          <a:off x="13696950" y="32575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61</xdr:row>
      <xdr:rowOff>0</xdr:rowOff>
    </xdr:from>
    <xdr:ext cx="152400" cy="152400"/>
    <xdr:sp macro="" textlink="">
      <xdr:nvSpPr>
        <xdr:cNvPr id="701" name="AutoShape 24">
          <a:extLst>
            <a:ext uri="{FF2B5EF4-FFF2-40B4-BE49-F238E27FC236}">
              <a16:creationId xmlns:a16="http://schemas.microsoft.com/office/drawing/2014/main" id="{00000000-0008-0000-0100-0000BD020000}"/>
            </a:ext>
          </a:extLst>
        </xdr:cNvPr>
        <xdr:cNvSpPr>
          <a:spLocks noChangeAspect="1" noChangeArrowheads="1"/>
        </xdr:cNvSpPr>
      </xdr:nvSpPr>
      <xdr:spPr bwMode="auto">
        <a:xfrm>
          <a:off x="13696950" y="32575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61</xdr:row>
      <xdr:rowOff>0</xdr:rowOff>
    </xdr:from>
    <xdr:ext cx="152400" cy="152400"/>
    <xdr:sp macro="" textlink="">
      <xdr:nvSpPr>
        <xdr:cNvPr id="702" name="AutoShape 26">
          <a:extLst>
            <a:ext uri="{FF2B5EF4-FFF2-40B4-BE49-F238E27FC236}">
              <a16:creationId xmlns:a16="http://schemas.microsoft.com/office/drawing/2014/main" id="{00000000-0008-0000-0100-0000BE020000}"/>
            </a:ext>
          </a:extLst>
        </xdr:cNvPr>
        <xdr:cNvSpPr>
          <a:spLocks noChangeAspect="1" noChangeArrowheads="1"/>
        </xdr:cNvSpPr>
      </xdr:nvSpPr>
      <xdr:spPr bwMode="auto">
        <a:xfrm>
          <a:off x="13696950" y="32575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58</xdr:row>
      <xdr:rowOff>0</xdr:rowOff>
    </xdr:from>
    <xdr:ext cx="152400" cy="152400"/>
    <xdr:sp macro="" textlink="">
      <xdr:nvSpPr>
        <xdr:cNvPr id="703" name="AutoShape 22">
          <a:extLst>
            <a:ext uri="{FF2B5EF4-FFF2-40B4-BE49-F238E27FC236}">
              <a16:creationId xmlns:a16="http://schemas.microsoft.com/office/drawing/2014/main" id="{00000000-0008-0000-0100-0000BF020000}"/>
            </a:ext>
          </a:extLst>
        </xdr:cNvPr>
        <xdr:cNvSpPr>
          <a:spLocks noChangeAspect="1" noChangeArrowheads="1"/>
        </xdr:cNvSpPr>
      </xdr:nvSpPr>
      <xdr:spPr bwMode="auto">
        <a:xfrm>
          <a:off x="13696950" y="16287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58</xdr:row>
      <xdr:rowOff>0</xdr:rowOff>
    </xdr:from>
    <xdr:ext cx="152400" cy="152400"/>
    <xdr:sp macro="" textlink="">
      <xdr:nvSpPr>
        <xdr:cNvPr id="704" name="AutoShape 22">
          <a:extLst>
            <a:ext uri="{FF2B5EF4-FFF2-40B4-BE49-F238E27FC236}">
              <a16:creationId xmlns:a16="http://schemas.microsoft.com/office/drawing/2014/main" id="{00000000-0008-0000-0100-0000C0020000}"/>
            </a:ext>
          </a:extLst>
        </xdr:cNvPr>
        <xdr:cNvSpPr>
          <a:spLocks noChangeAspect="1" noChangeArrowheads="1"/>
        </xdr:cNvSpPr>
      </xdr:nvSpPr>
      <xdr:spPr bwMode="auto">
        <a:xfrm>
          <a:off x="13696950" y="16287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58</xdr:row>
      <xdr:rowOff>0</xdr:rowOff>
    </xdr:from>
    <xdr:ext cx="152400" cy="152400"/>
    <xdr:sp macro="" textlink="">
      <xdr:nvSpPr>
        <xdr:cNvPr id="705" name="AutoShape 24">
          <a:extLst>
            <a:ext uri="{FF2B5EF4-FFF2-40B4-BE49-F238E27FC236}">
              <a16:creationId xmlns:a16="http://schemas.microsoft.com/office/drawing/2014/main" id="{00000000-0008-0000-0100-0000C1020000}"/>
            </a:ext>
          </a:extLst>
        </xdr:cNvPr>
        <xdr:cNvSpPr>
          <a:spLocks noChangeAspect="1" noChangeArrowheads="1"/>
        </xdr:cNvSpPr>
      </xdr:nvSpPr>
      <xdr:spPr bwMode="auto">
        <a:xfrm>
          <a:off x="13696950" y="16287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58</xdr:row>
      <xdr:rowOff>0</xdr:rowOff>
    </xdr:from>
    <xdr:ext cx="152400" cy="152400"/>
    <xdr:sp macro="" textlink="">
      <xdr:nvSpPr>
        <xdr:cNvPr id="706" name="AutoShape 26">
          <a:extLst>
            <a:ext uri="{FF2B5EF4-FFF2-40B4-BE49-F238E27FC236}">
              <a16:creationId xmlns:a16="http://schemas.microsoft.com/office/drawing/2014/main" id="{00000000-0008-0000-0100-0000C2020000}"/>
            </a:ext>
          </a:extLst>
        </xdr:cNvPr>
        <xdr:cNvSpPr>
          <a:spLocks noChangeAspect="1" noChangeArrowheads="1"/>
        </xdr:cNvSpPr>
      </xdr:nvSpPr>
      <xdr:spPr bwMode="auto">
        <a:xfrm>
          <a:off x="13696950" y="16287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58</xdr:row>
      <xdr:rowOff>0</xdr:rowOff>
    </xdr:from>
    <xdr:ext cx="152400" cy="152400"/>
    <xdr:sp macro="" textlink="">
      <xdr:nvSpPr>
        <xdr:cNvPr id="707" name="AutoShape 22">
          <a:extLst>
            <a:ext uri="{FF2B5EF4-FFF2-40B4-BE49-F238E27FC236}">
              <a16:creationId xmlns:a16="http://schemas.microsoft.com/office/drawing/2014/main" id="{00000000-0008-0000-0100-0000C3020000}"/>
            </a:ext>
          </a:extLst>
        </xdr:cNvPr>
        <xdr:cNvSpPr>
          <a:spLocks noChangeAspect="1" noChangeArrowheads="1"/>
        </xdr:cNvSpPr>
      </xdr:nvSpPr>
      <xdr:spPr bwMode="auto">
        <a:xfrm>
          <a:off x="13696950" y="16287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58</xdr:row>
      <xdr:rowOff>0</xdr:rowOff>
    </xdr:from>
    <xdr:ext cx="152400" cy="152400"/>
    <xdr:sp macro="" textlink="">
      <xdr:nvSpPr>
        <xdr:cNvPr id="708" name="AutoShape 24">
          <a:extLst>
            <a:ext uri="{FF2B5EF4-FFF2-40B4-BE49-F238E27FC236}">
              <a16:creationId xmlns:a16="http://schemas.microsoft.com/office/drawing/2014/main" id="{00000000-0008-0000-0100-0000C4020000}"/>
            </a:ext>
          </a:extLst>
        </xdr:cNvPr>
        <xdr:cNvSpPr>
          <a:spLocks noChangeAspect="1" noChangeArrowheads="1"/>
        </xdr:cNvSpPr>
      </xdr:nvSpPr>
      <xdr:spPr bwMode="auto">
        <a:xfrm>
          <a:off x="13696950" y="16287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58</xdr:row>
      <xdr:rowOff>0</xdr:rowOff>
    </xdr:from>
    <xdr:ext cx="152400" cy="152400"/>
    <xdr:sp macro="" textlink="">
      <xdr:nvSpPr>
        <xdr:cNvPr id="709" name="AutoShape 26">
          <a:extLst>
            <a:ext uri="{FF2B5EF4-FFF2-40B4-BE49-F238E27FC236}">
              <a16:creationId xmlns:a16="http://schemas.microsoft.com/office/drawing/2014/main" id="{00000000-0008-0000-0100-0000C5020000}"/>
            </a:ext>
          </a:extLst>
        </xdr:cNvPr>
        <xdr:cNvSpPr>
          <a:spLocks noChangeAspect="1" noChangeArrowheads="1"/>
        </xdr:cNvSpPr>
      </xdr:nvSpPr>
      <xdr:spPr bwMode="auto">
        <a:xfrm>
          <a:off x="13696950" y="16287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9</xdr:col>
      <xdr:colOff>0</xdr:colOff>
      <xdr:row>65</xdr:row>
      <xdr:rowOff>0</xdr:rowOff>
    </xdr:from>
    <xdr:to>
      <xdr:col>9</xdr:col>
      <xdr:colOff>152400</xdr:colOff>
      <xdr:row>65</xdr:row>
      <xdr:rowOff>152400</xdr:rowOff>
    </xdr:to>
    <xdr:sp macro="" textlink="">
      <xdr:nvSpPr>
        <xdr:cNvPr id="710" name="AutoShape 34">
          <a:extLst>
            <a:ext uri="{FF2B5EF4-FFF2-40B4-BE49-F238E27FC236}">
              <a16:creationId xmlns:a16="http://schemas.microsoft.com/office/drawing/2014/main" id="{00000000-0008-0000-0100-0000C6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65</xdr:row>
      <xdr:rowOff>0</xdr:rowOff>
    </xdr:from>
    <xdr:to>
      <xdr:col>9</xdr:col>
      <xdr:colOff>152400</xdr:colOff>
      <xdr:row>65</xdr:row>
      <xdr:rowOff>152400</xdr:rowOff>
    </xdr:to>
    <xdr:sp macro="" textlink="">
      <xdr:nvSpPr>
        <xdr:cNvPr id="711" name="AutoShape 38">
          <a:extLst>
            <a:ext uri="{FF2B5EF4-FFF2-40B4-BE49-F238E27FC236}">
              <a16:creationId xmlns:a16="http://schemas.microsoft.com/office/drawing/2014/main" id="{00000000-0008-0000-0100-0000C7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65</xdr:row>
      <xdr:rowOff>0</xdr:rowOff>
    </xdr:from>
    <xdr:to>
      <xdr:col>8</xdr:col>
      <xdr:colOff>152400</xdr:colOff>
      <xdr:row>65</xdr:row>
      <xdr:rowOff>152400</xdr:rowOff>
    </xdr:to>
    <xdr:sp macro="" textlink="">
      <xdr:nvSpPr>
        <xdr:cNvPr id="712" name="AutoShape 40">
          <a:extLst>
            <a:ext uri="{FF2B5EF4-FFF2-40B4-BE49-F238E27FC236}">
              <a16:creationId xmlns:a16="http://schemas.microsoft.com/office/drawing/2014/main" id="{00000000-0008-0000-0100-0000C8020000}"/>
            </a:ext>
          </a:extLst>
        </xdr:cNvPr>
        <xdr:cNvSpPr>
          <a:spLocks noChangeAspect="1" noChangeArrowheads="1"/>
        </xdr:cNvSpPr>
      </xdr:nvSpPr>
      <xdr:spPr bwMode="auto">
        <a:xfrm>
          <a:off x="10944225"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65</xdr:row>
      <xdr:rowOff>0</xdr:rowOff>
    </xdr:from>
    <xdr:to>
      <xdr:col>9</xdr:col>
      <xdr:colOff>152400</xdr:colOff>
      <xdr:row>65</xdr:row>
      <xdr:rowOff>152400</xdr:rowOff>
    </xdr:to>
    <xdr:sp macro="" textlink="">
      <xdr:nvSpPr>
        <xdr:cNvPr id="713" name="AutoShape 41">
          <a:extLst>
            <a:ext uri="{FF2B5EF4-FFF2-40B4-BE49-F238E27FC236}">
              <a16:creationId xmlns:a16="http://schemas.microsoft.com/office/drawing/2014/main" id="{00000000-0008-0000-0100-0000C9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65</xdr:row>
      <xdr:rowOff>0</xdr:rowOff>
    </xdr:from>
    <xdr:to>
      <xdr:col>9</xdr:col>
      <xdr:colOff>152400</xdr:colOff>
      <xdr:row>65</xdr:row>
      <xdr:rowOff>152400</xdr:rowOff>
    </xdr:to>
    <xdr:sp macro="" textlink="">
      <xdr:nvSpPr>
        <xdr:cNvPr id="714" name="AutoShape 36">
          <a:extLst>
            <a:ext uri="{FF2B5EF4-FFF2-40B4-BE49-F238E27FC236}">
              <a16:creationId xmlns:a16="http://schemas.microsoft.com/office/drawing/2014/main" id="{00000000-0008-0000-0100-0000CA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9</xdr:col>
      <xdr:colOff>0</xdr:colOff>
      <xdr:row>65</xdr:row>
      <xdr:rowOff>0</xdr:rowOff>
    </xdr:from>
    <xdr:ext cx="152400" cy="152400"/>
    <xdr:sp macro="" textlink="">
      <xdr:nvSpPr>
        <xdr:cNvPr id="715" name="AutoShape 22">
          <a:extLst>
            <a:ext uri="{FF2B5EF4-FFF2-40B4-BE49-F238E27FC236}">
              <a16:creationId xmlns:a16="http://schemas.microsoft.com/office/drawing/2014/main" id="{00000000-0008-0000-0100-0000CB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16" name="AutoShape 24">
          <a:extLst>
            <a:ext uri="{FF2B5EF4-FFF2-40B4-BE49-F238E27FC236}">
              <a16:creationId xmlns:a16="http://schemas.microsoft.com/office/drawing/2014/main" id="{00000000-0008-0000-0100-0000CC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17" name="AutoShape 26">
          <a:extLst>
            <a:ext uri="{FF2B5EF4-FFF2-40B4-BE49-F238E27FC236}">
              <a16:creationId xmlns:a16="http://schemas.microsoft.com/office/drawing/2014/main" id="{00000000-0008-0000-0100-0000CD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18" name="AutoShape 22">
          <a:extLst>
            <a:ext uri="{FF2B5EF4-FFF2-40B4-BE49-F238E27FC236}">
              <a16:creationId xmlns:a16="http://schemas.microsoft.com/office/drawing/2014/main" id="{00000000-0008-0000-0100-0000CE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19" name="AutoShape 24">
          <a:extLst>
            <a:ext uri="{FF2B5EF4-FFF2-40B4-BE49-F238E27FC236}">
              <a16:creationId xmlns:a16="http://schemas.microsoft.com/office/drawing/2014/main" id="{00000000-0008-0000-0100-0000CF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20" name="AutoShape 26">
          <a:extLst>
            <a:ext uri="{FF2B5EF4-FFF2-40B4-BE49-F238E27FC236}">
              <a16:creationId xmlns:a16="http://schemas.microsoft.com/office/drawing/2014/main" id="{00000000-0008-0000-0100-0000D0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21" name="AutoShape 22">
          <a:extLst>
            <a:ext uri="{FF2B5EF4-FFF2-40B4-BE49-F238E27FC236}">
              <a16:creationId xmlns:a16="http://schemas.microsoft.com/office/drawing/2014/main" id="{00000000-0008-0000-0100-0000D1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22" name="AutoShape 22">
          <a:extLst>
            <a:ext uri="{FF2B5EF4-FFF2-40B4-BE49-F238E27FC236}">
              <a16:creationId xmlns:a16="http://schemas.microsoft.com/office/drawing/2014/main" id="{00000000-0008-0000-0100-0000D2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23" name="AutoShape 24">
          <a:extLst>
            <a:ext uri="{FF2B5EF4-FFF2-40B4-BE49-F238E27FC236}">
              <a16:creationId xmlns:a16="http://schemas.microsoft.com/office/drawing/2014/main" id="{00000000-0008-0000-0100-0000D3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24" name="AutoShape 26">
          <a:extLst>
            <a:ext uri="{FF2B5EF4-FFF2-40B4-BE49-F238E27FC236}">
              <a16:creationId xmlns:a16="http://schemas.microsoft.com/office/drawing/2014/main" id="{00000000-0008-0000-0100-0000D4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25" name="AutoShape 22">
          <a:extLst>
            <a:ext uri="{FF2B5EF4-FFF2-40B4-BE49-F238E27FC236}">
              <a16:creationId xmlns:a16="http://schemas.microsoft.com/office/drawing/2014/main" id="{00000000-0008-0000-0100-0000D5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26" name="AutoShape 24">
          <a:extLst>
            <a:ext uri="{FF2B5EF4-FFF2-40B4-BE49-F238E27FC236}">
              <a16:creationId xmlns:a16="http://schemas.microsoft.com/office/drawing/2014/main" id="{00000000-0008-0000-0100-0000D6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27" name="AutoShape 26">
          <a:extLst>
            <a:ext uri="{FF2B5EF4-FFF2-40B4-BE49-F238E27FC236}">
              <a16:creationId xmlns:a16="http://schemas.microsoft.com/office/drawing/2014/main" id="{00000000-0008-0000-0100-0000D7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28" name="AutoShape 22">
          <a:extLst>
            <a:ext uri="{FF2B5EF4-FFF2-40B4-BE49-F238E27FC236}">
              <a16:creationId xmlns:a16="http://schemas.microsoft.com/office/drawing/2014/main" id="{00000000-0008-0000-0100-0000D8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29" name="AutoShape 22">
          <a:extLst>
            <a:ext uri="{FF2B5EF4-FFF2-40B4-BE49-F238E27FC236}">
              <a16:creationId xmlns:a16="http://schemas.microsoft.com/office/drawing/2014/main" id="{00000000-0008-0000-0100-0000D9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30" name="AutoShape 24">
          <a:extLst>
            <a:ext uri="{FF2B5EF4-FFF2-40B4-BE49-F238E27FC236}">
              <a16:creationId xmlns:a16="http://schemas.microsoft.com/office/drawing/2014/main" id="{00000000-0008-0000-0100-0000DA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31" name="AutoShape 26">
          <a:extLst>
            <a:ext uri="{FF2B5EF4-FFF2-40B4-BE49-F238E27FC236}">
              <a16:creationId xmlns:a16="http://schemas.microsoft.com/office/drawing/2014/main" id="{00000000-0008-0000-0100-0000DB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32" name="AutoShape 22">
          <a:extLst>
            <a:ext uri="{FF2B5EF4-FFF2-40B4-BE49-F238E27FC236}">
              <a16:creationId xmlns:a16="http://schemas.microsoft.com/office/drawing/2014/main" id="{00000000-0008-0000-0100-0000DC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33" name="AutoShape 24">
          <a:extLst>
            <a:ext uri="{FF2B5EF4-FFF2-40B4-BE49-F238E27FC236}">
              <a16:creationId xmlns:a16="http://schemas.microsoft.com/office/drawing/2014/main" id="{00000000-0008-0000-0100-0000DD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65</xdr:row>
      <xdr:rowOff>0</xdr:rowOff>
    </xdr:from>
    <xdr:ext cx="152400" cy="152400"/>
    <xdr:sp macro="" textlink="">
      <xdr:nvSpPr>
        <xdr:cNvPr id="734" name="AutoShape 26">
          <a:extLst>
            <a:ext uri="{FF2B5EF4-FFF2-40B4-BE49-F238E27FC236}">
              <a16:creationId xmlns:a16="http://schemas.microsoft.com/office/drawing/2014/main" id="{00000000-0008-0000-0100-0000DE020000}"/>
            </a:ext>
          </a:extLst>
        </xdr:cNvPr>
        <xdr:cNvSpPr>
          <a:spLocks noChangeAspect="1" noChangeArrowheads="1"/>
        </xdr:cNvSpPr>
      </xdr:nvSpPr>
      <xdr:spPr bwMode="auto">
        <a:xfrm>
          <a:off x="12134850"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9</xdr:col>
      <xdr:colOff>0</xdr:colOff>
      <xdr:row>73</xdr:row>
      <xdr:rowOff>0</xdr:rowOff>
    </xdr:from>
    <xdr:to>
      <xdr:col>9</xdr:col>
      <xdr:colOff>152400</xdr:colOff>
      <xdr:row>73</xdr:row>
      <xdr:rowOff>152400</xdr:rowOff>
    </xdr:to>
    <xdr:sp macro="" textlink="">
      <xdr:nvSpPr>
        <xdr:cNvPr id="735" name="AutoShape 34">
          <a:extLst>
            <a:ext uri="{FF2B5EF4-FFF2-40B4-BE49-F238E27FC236}">
              <a16:creationId xmlns:a16="http://schemas.microsoft.com/office/drawing/2014/main" id="{00000000-0008-0000-0100-0000DF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73</xdr:row>
      <xdr:rowOff>0</xdr:rowOff>
    </xdr:from>
    <xdr:to>
      <xdr:col>9</xdr:col>
      <xdr:colOff>152400</xdr:colOff>
      <xdr:row>73</xdr:row>
      <xdr:rowOff>152400</xdr:rowOff>
    </xdr:to>
    <xdr:sp macro="" textlink="">
      <xdr:nvSpPr>
        <xdr:cNvPr id="736" name="AutoShape 38">
          <a:extLst>
            <a:ext uri="{FF2B5EF4-FFF2-40B4-BE49-F238E27FC236}">
              <a16:creationId xmlns:a16="http://schemas.microsoft.com/office/drawing/2014/main" id="{00000000-0008-0000-0100-0000E0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73</xdr:row>
      <xdr:rowOff>0</xdr:rowOff>
    </xdr:from>
    <xdr:to>
      <xdr:col>8</xdr:col>
      <xdr:colOff>152400</xdr:colOff>
      <xdr:row>73</xdr:row>
      <xdr:rowOff>152400</xdr:rowOff>
    </xdr:to>
    <xdr:sp macro="" textlink="">
      <xdr:nvSpPr>
        <xdr:cNvPr id="737" name="AutoShape 40">
          <a:extLst>
            <a:ext uri="{FF2B5EF4-FFF2-40B4-BE49-F238E27FC236}">
              <a16:creationId xmlns:a16="http://schemas.microsoft.com/office/drawing/2014/main" id="{00000000-0008-0000-0100-0000E1020000}"/>
            </a:ext>
          </a:extLst>
        </xdr:cNvPr>
        <xdr:cNvSpPr>
          <a:spLocks noChangeAspect="1" noChangeArrowheads="1"/>
        </xdr:cNvSpPr>
      </xdr:nvSpPr>
      <xdr:spPr bwMode="auto">
        <a:xfrm>
          <a:off x="12506325"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73</xdr:row>
      <xdr:rowOff>0</xdr:rowOff>
    </xdr:from>
    <xdr:to>
      <xdr:col>9</xdr:col>
      <xdr:colOff>152400</xdr:colOff>
      <xdr:row>73</xdr:row>
      <xdr:rowOff>152400</xdr:rowOff>
    </xdr:to>
    <xdr:sp macro="" textlink="">
      <xdr:nvSpPr>
        <xdr:cNvPr id="738" name="AutoShape 41">
          <a:extLst>
            <a:ext uri="{FF2B5EF4-FFF2-40B4-BE49-F238E27FC236}">
              <a16:creationId xmlns:a16="http://schemas.microsoft.com/office/drawing/2014/main" id="{00000000-0008-0000-0100-0000E2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73</xdr:row>
      <xdr:rowOff>0</xdr:rowOff>
    </xdr:from>
    <xdr:to>
      <xdr:col>9</xdr:col>
      <xdr:colOff>152400</xdr:colOff>
      <xdr:row>73</xdr:row>
      <xdr:rowOff>152400</xdr:rowOff>
    </xdr:to>
    <xdr:sp macro="" textlink="">
      <xdr:nvSpPr>
        <xdr:cNvPr id="739" name="AutoShape 36">
          <a:extLst>
            <a:ext uri="{FF2B5EF4-FFF2-40B4-BE49-F238E27FC236}">
              <a16:creationId xmlns:a16="http://schemas.microsoft.com/office/drawing/2014/main" id="{00000000-0008-0000-0100-0000E3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9</xdr:col>
      <xdr:colOff>0</xdr:colOff>
      <xdr:row>73</xdr:row>
      <xdr:rowOff>0</xdr:rowOff>
    </xdr:from>
    <xdr:ext cx="152400" cy="152400"/>
    <xdr:sp macro="" textlink="">
      <xdr:nvSpPr>
        <xdr:cNvPr id="740" name="AutoShape 22">
          <a:extLst>
            <a:ext uri="{FF2B5EF4-FFF2-40B4-BE49-F238E27FC236}">
              <a16:creationId xmlns:a16="http://schemas.microsoft.com/office/drawing/2014/main" id="{00000000-0008-0000-0100-0000E4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41" name="AutoShape 24">
          <a:extLst>
            <a:ext uri="{FF2B5EF4-FFF2-40B4-BE49-F238E27FC236}">
              <a16:creationId xmlns:a16="http://schemas.microsoft.com/office/drawing/2014/main" id="{00000000-0008-0000-0100-0000E5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42" name="AutoShape 26">
          <a:extLst>
            <a:ext uri="{FF2B5EF4-FFF2-40B4-BE49-F238E27FC236}">
              <a16:creationId xmlns:a16="http://schemas.microsoft.com/office/drawing/2014/main" id="{00000000-0008-0000-0100-0000E6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43" name="AutoShape 22">
          <a:extLst>
            <a:ext uri="{FF2B5EF4-FFF2-40B4-BE49-F238E27FC236}">
              <a16:creationId xmlns:a16="http://schemas.microsoft.com/office/drawing/2014/main" id="{00000000-0008-0000-0100-0000E7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44" name="AutoShape 24">
          <a:extLst>
            <a:ext uri="{FF2B5EF4-FFF2-40B4-BE49-F238E27FC236}">
              <a16:creationId xmlns:a16="http://schemas.microsoft.com/office/drawing/2014/main" id="{00000000-0008-0000-0100-0000E8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45" name="AutoShape 26">
          <a:extLst>
            <a:ext uri="{FF2B5EF4-FFF2-40B4-BE49-F238E27FC236}">
              <a16:creationId xmlns:a16="http://schemas.microsoft.com/office/drawing/2014/main" id="{00000000-0008-0000-0100-0000E9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46" name="AutoShape 22">
          <a:extLst>
            <a:ext uri="{FF2B5EF4-FFF2-40B4-BE49-F238E27FC236}">
              <a16:creationId xmlns:a16="http://schemas.microsoft.com/office/drawing/2014/main" id="{00000000-0008-0000-0100-0000EA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47" name="AutoShape 22">
          <a:extLst>
            <a:ext uri="{FF2B5EF4-FFF2-40B4-BE49-F238E27FC236}">
              <a16:creationId xmlns:a16="http://schemas.microsoft.com/office/drawing/2014/main" id="{00000000-0008-0000-0100-0000EB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48" name="AutoShape 24">
          <a:extLst>
            <a:ext uri="{FF2B5EF4-FFF2-40B4-BE49-F238E27FC236}">
              <a16:creationId xmlns:a16="http://schemas.microsoft.com/office/drawing/2014/main" id="{00000000-0008-0000-0100-0000EC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49" name="AutoShape 26">
          <a:extLst>
            <a:ext uri="{FF2B5EF4-FFF2-40B4-BE49-F238E27FC236}">
              <a16:creationId xmlns:a16="http://schemas.microsoft.com/office/drawing/2014/main" id="{00000000-0008-0000-0100-0000ED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50" name="AutoShape 22">
          <a:extLst>
            <a:ext uri="{FF2B5EF4-FFF2-40B4-BE49-F238E27FC236}">
              <a16:creationId xmlns:a16="http://schemas.microsoft.com/office/drawing/2014/main" id="{00000000-0008-0000-0100-0000EE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51" name="AutoShape 24">
          <a:extLst>
            <a:ext uri="{FF2B5EF4-FFF2-40B4-BE49-F238E27FC236}">
              <a16:creationId xmlns:a16="http://schemas.microsoft.com/office/drawing/2014/main" id="{00000000-0008-0000-0100-0000EF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52" name="AutoShape 26">
          <a:extLst>
            <a:ext uri="{FF2B5EF4-FFF2-40B4-BE49-F238E27FC236}">
              <a16:creationId xmlns:a16="http://schemas.microsoft.com/office/drawing/2014/main" id="{00000000-0008-0000-0100-0000F0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53" name="AutoShape 22">
          <a:extLst>
            <a:ext uri="{FF2B5EF4-FFF2-40B4-BE49-F238E27FC236}">
              <a16:creationId xmlns:a16="http://schemas.microsoft.com/office/drawing/2014/main" id="{00000000-0008-0000-0100-0000F1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54" name="AutoShape 22">
          <a:extLst>
            <a:ext uri="{FF2B5EF4-FFF2-40B4-BE49-F238E27FC236}">
              <a16:creationId xmlns:a16="http://schemas.microsoft.com/office/drawing/2014/main" id="{00000000-0008-0000-0100-0000F2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55" name="AutoShape 24">
          <a:extLst>
            <a:ext uri="{FF2B5EF4-FFF2-40B4-BE49-F238E27FC236}">
              <a16:creationId xmlns:a16="http://schemas.microsoft.com/office/drawing/2014/main" id="{00000000-0008-0000-0100-0000F3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56" name="AutoShape 26">
          <a:extLst>
            <a:ext uri="{FF2B5EF4-FFF2-40B4-BE49-F238E27FC236}">
              <a16:creationId xmlns:a16="http://schemas.microsoft.com/office/drawing/2014/main" id="{00000000-0008-0000-0100-0000F4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57" name="AutoShape 22">
          <a:extLst>
            <a:ext uri="{FF2B5EF4-FFF2-40B4-BE49-F238E27FC236}">
              <a16:creationId xmlns:a16="http://schemas.microsoft.com/office/drawing/2014/main" id="{00000000-0008-0000-0100-0000F5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58" name="AutoShape 24">
          <a:extLst>
            <a:ext uri="{FF2B5EF4-FFF2-40B4-BE49-F238E27FC236}">
              <a16:creationId xmlns:a16="http://schemas.microsoft.com/office/drawing/2014/main" id="{00000000-0008-0000-0100-0000F6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73</xdr:row>
      <xdr:rowOff>0</xdr:rowOff>
    </xdr:from>
    <xdr:ext cx="152400" cy="152400"/>
    <xdr:sp macro="" textlink="">
      <xdr:nvSpPr>
        <xdr:cNvPr id="759" name="AutoShape 26">
          <a:extLst>
            <a:ext uri="{FF2B5EF4-FFF2-40B4-BE49-F238E27FC236}">
              <a16:creationId xmlns:a16="http://schemas.microsoft.com/office/drawing/2014/main" id="{00000000-0008-0000-0100-0000F7020000}"/>
            </a:ext>
          </a:extLst>
        </xdr:cNvPr>
        <xdr:cNvSpPr>
          <a:spLocks noChangeAspect="1" noChangeArrowheads="1"/>
        </xdr:cNvSpPr>
      </xdr:nvSpPr>
      <xdr:spPr bwMode="auto">
        <a:xfrm>
          <a:off x="13696950" y="204787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3.xml><?xml version="1.0" encoding="utf-8"?>
<xdr:wsDr xmlns:xdr="http://schemas.openxmlformats.org/drawingml/2006/spreadsheetDrawing" xmlns:a="http://schemas.openxmlformats.org/drawingml/2006/main">
  <xdr:oneCellAnchor>
    <xdr:from>
      <xdr:col>9</xdr:col>
      <xdr:colOff>0</xdr:colOff>
      <xdr:row>59</xdr:row>
      <xdr:rowOff>0</xdr:rowOff>
    </xdr:from>
    <xdr:ext cx="152400" cy="152400"/>
    <xdr:sp macro="" textlink="">
      <xdr:nvSpPr>
        <xdr:cNvPr id="2" name="AutoShape 22">
          <a:extLst>
            <a:ext uri="{FF2B5EF4-FFF2-40B4-BE49-F238E27FC236}">
              <a16:creationId xmlns:a16="http://schemas.microsoft.com/office/drawing/2014/main" id="{00000000-0008-0000-0200-000002000000}"/>
            </a:ext>
          </a:extLst>
        </xdr:cNvPr>
        <xdr:cNvSpPr>
          <a:spLocks noChangeAspect="1" noChangeArrowheads="1"/>
        </xdr:cNvSpPr>
      </xdr:nvSpPr>
      <xdr:spPr bwMode="auto">
        <a:xfrm>
          <a:off x="14011275"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59</xdr:row>
      <xdr:rowOff>0</xdr:rowOff>
    </xdr:from>
    <xdr:ext cx="152400" cy="152400"/>
    <xdr:sp macro="" textlink="">
      <xdr:nvSpPr>
        <xdr:cNvPr id="3" name="AutoShape 22">
          <a:extLst>
            <a:ext uri="{FF2B5EF4-FFF2-40B4-BE49-F238E27FC236}">
              <a16:creationId xmlns:a16="http://schemas.microsoft.com/office/drawing/2014/main" id="{00000000-0008-0000-0200-000003000000}"/>
            </a:ext>
          </a:extLst>
        </xdr:cNvPr>
        <xdr:cNvSpPr>
          <a:spLocks noChangeAspect="1" noChangeArrowheads="1"/>
        </xdr:cNvSpPr>
      </xdr:nvSpPr>
      <xdr:spPr bwMode="auto">
        <a:xfrm>
          <a:off x="14011275"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59</xdr:row>
      <xdr:rowOff>0</xdr:rowOff>
    </xdr:from>
    <xdr:ext cx="152400" cy="152400"/>
    <xdr:sp macro="" textlink="">
      <xdr:nvSpPr>
        <xdr:cNvPr id="4" name="AutoShape 24">
          <a:extLst>
            <a:ext uri="{FF2B5EF4-FFF2-40B4-BE49-F238E27FC236}">
              <a16:creationId xmlns:a16="http://schemas.microsoft.com/office/drawing/2014/main" id="{00000000-0008-0000-0200-000004000000}"/>
            </a:ext>
          </a:extLst>
        </xdr:cNvPr>
        <xdr:cNvSpPr>
          <a:spLocks noChangeAspect="1" noChangeArrowheads="1"/>
        </xdr:cNvSpPr>
      </xdr:nvSpPr>
      <xdr:spPr bwMode="auto">
        <a:xfrm>
          <a:off x="14011275"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59</xdr:row>
      <xdr:rowOff>0</xdr:rowOff>
    </xdr:from>
    <xdr:ext cx="152400" cy="152400"/>
    <xdr:sp macro="" textlink="">
      <xdr:nvSpPr>
        <xdr:cNvPr id="5" name="AutoShape 26">
          <a:extLst>
            <a:ext uri="{FF2B5EF4-FFF2-40B4-BE49-F238E27FC236}">
              <a16:creationId xmlns:a16="http://schemas.microsoft.com/office/drawing/2014/main" id="{00000000-0008-0000-0200-000005000000}"/>
            </a:ext>
          </a:extLst>
        </xdr:cNvPr>
        <xdr:cNvSpPr>
          <a:spLocks noChangeAspect="1" noChangeArrowheads="1"/>
        </xdr:cNvSpPr>
      </xdr:nvSpPr>
      <xdr:spPr bwMode="auto">
        <a:xfrm>
          <a:off x="14011275"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59</xdr:row>
      <xdr:rowOff>0</xdr:rowOff>
    </xdr:from>
    <xdr:ext cx="152400" cy="152400"/>
    <xdr:sp macro="" textlink="">
      <xdr:nvSpPr>
        <xdr:cNvPr id="6" name="AutoShape 22">
          <a:extLst>
            <a:ext uri="{FF2B5EF4-FFF2-40B4-BE49-F238E27FC236}">
              <a16:creationId xmlns:a16="http://schemas.microsoft.com/office/drawing/2014/main" id="{00000000-0008-0000-0200-000006000000}"/>
            </a:ext>
          </a:extLst>
        </xdr:cNvPr>
        <xdr:cNvSpPr>
          <a:spLocks noChangeAspect="1" noChangeArrowheads="1"/>
        </xdr:cNvSpPr>
      </xdr:nvSpPr>
      <xdr:spPr bwMode="auto">
        <a:xfrm>
          <a:off x="14011275"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59</xdr:row>
      <xdr:rowOff>0</xdr:rowOff>
    </xdr:from>
    <xdr:ext cx="152400" cy="152400"/>
    <xdr:sp macro="" textlink="">
      <xdr:nvSpPr>
        <xdr:cNvPr id="7" name="AutoShape 24">
          <a:extLst>
            <a:ext uri="{FF2B5EF4-FFF2-40B4-BE49-F238E27FC236}">
              <a16:creationId xmlns:a16="http://schemas.microsoft.com/office/drawing/2014/main" id="{00000000-0008-0000-0200-000007000000}"/>
            </a:ext>
          </a:extLst>
        </xdr:cNvPr>
        <xdr:cNvSpPr>
          <a:spLocks noChangeAspect="1" noChangeArrowheads="1"/>
        </xdr:cNvSpPr>
      </xdr:nvSpPr>
      <xdr:spPr bwMode="auto">
        <a:xfrm>
          <a:off x="14011275"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59</xdr:row>
      <xdr:rowOff>0</xdr:rowOff>
    </xdr:from>
    <xdr:ext cx="152400" cy="152400"/>
    <xdr:sp macro="" textlink="">
      <xdr:nvSpPr>
        <xdr:cNvPr id="8" name="AutoShape 26">
          <a:extLst>
            <a:ext uri="{FF2B5EF4-FFF2-40B4-BE49-F238E27FC236}">
              <a16:creationId xmlns:a16="http://schemas.microsoft.com/office/drawing/2014/main" id="{00000000-0008-0000-0200-000008000000}"/>
            </a:ext>
          </a:extLst>
        </xdr:cNvPr>
        <xdr:cNvSpPr>
          <a:spLocks noChangeAspect="1" noChangeArrowheads="1"/>
        </xdr:cNvSpPr>
      </xdr:nvSpPr>
      <xdr:spPr bwMode="auto">
        <a:xfrm>
          <a:off x="14011275" y="1038225"/>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9</xdr:col>
      <xdr:colOff>0</xdr:colOff>
      <xdr:row>4</xdr:row>
      <xdr:rowOff>0</xdr:rowOff>
    </xdr:from>
    <xdr:to>
      <xdr:col>9</xdr:col>
      <xdr:colOff>152400</xdr:colOff>
      <xdr:row>4</xdr:row>
      <xdr:rowOff>152400</xdr:rowOff>
    </xdr:to>
    <xdr:sp macro="" textlink="">
      <xdr:nvSpPr>
        <xdr:cNvPr id="2" name="AutoShape 22">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4</xdr:row>
      <xdr:rowOff>0</xdr:rowOff>
    </xdr:from>
    <xdr:to>
      <xdr:col>9</xdr:col>
      <xdr:colOff>152400</xdr:colOff>
      <xdr:row>4</xdr:row>
      <xdr:rowOff>152400</xdr:rowOff>
    </xdr:to>
    <xdr:sp macro="" textlink="">
      <xdr:nvSpPr>
        <xdr:cNvPr id="3" name="AutoShape 24">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4</xdr:row>
      <xdr:rowOff>0</xdr:rowOff>
    </xdr:from>
    <xdr:to>
      <xdr:col>9</xdr:col>
      <xdr:colOff>152400</xdr:colOff>
      <xdr:row>4</xdr:row>
      <xdr:rowOff>152400</xdr:rowOff>
    </xdr:to>
    <xdr:sp macro="" textlink="">
      <xdr:nvSpPr>
        <xdr:cNvPr id="4" name="AutoShape 26">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4</xdr:row>
      <xdr:rowOff>0</xdr:rowOff>
    </xdr:from>
    <xdr:to>
      <xdr:col>9</xdr:col>
      <xdr:colOff>152400</xdr:colOff>
      <xdr:row>4</xdr:row>
      <xdr:rowOff>152400</xdr:rowOff>
    </xdr:to>
    <xdr:sp macro="" textlink="">
      <xdr:nvSpPr>
        <xdr:cNvPr id="5" name="AutoShape 28">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4</xdr:row>
      <xdr:rowOff>0</xdr:rowOff>
    </xdr:from>
    <xdr:to>
      <xdr:col>9</xdr:col>
      <xdr:colOff>152400</xdr:colOff>
      <xdr:row>4</xdr:row>
      <xdr:rowOff>152400</xdr:rowOff>
    </xdr:to>
    <xdr:sp macro="" textlink="">
      <xdr:nvSpPr>
        <xdr:cNvPr id="6" name="AutoShape 30">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4</xdr:row>
      <xdr:rowOff>0</xdr:rowOff>
    </xdr:from>
    <xdr:to>
      <xdr:col>9</xdr:col>
      <xdr:colOff>152400</xdr:colOff>
      <xdr:row>4</xdr:row>
      <xdr:rowOff>152400</xdr:rowOff>
    </xdr:to>
    <xdr:sp macro="" textlink="">
      <xdr:nvSpPr>
        <xdr:cNvPr id="7" name="AutoShape 32">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4</xdr:row>
      <xdr:rowOff>0</xdr:rowOff>
    </xdr:from>
    <xdr:to>
      <xdr:col>9</xdr:col>
      <xdr:colOff>152400</xdr:colOff>
      <xdr:row>4</xdr:row>
      <xdr:rowOff>152400</xdr:rowOff>
    </xdr:to>
    <xdr:sp macro="" textlink="">
      <xdr:nvSpPr>
        <xdr:cNvPr id="8" name="AutoShape 44">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9</xdr:col>
      <xdr:colOff>0</xdr:colOff>
      <xdr:row>4</xdr:row>
      <xdr:rowOff>0</xdr:rowOff>
    </xdr:from>
    <xdr:ext cx="152400" cy="152400"/>
    <xdr:sp macro="" textlink="">
      <xdr:nvSpPr>
        <xdr:cNvPr id="9" name="AutoShape 22">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10" name="AutoShape 22">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11" name="AutoShape 24">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12" name="AutoShape 26">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13" name="AutoShape 22">
          <a:extLst>
            <a:ext uri="{FF2B5EF4-FFF2-40B4-BE49-F238E27FC236}">
              <a16:creationId xmlns:a16="http://schemas.microsoft.com/office/drawing/2014/main" id="{00000000-0008-0000-0300-00000D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14" name="AutoShape 24">
          <a:extLst>
            <a:ext uri="{FF2B5EF4-FFF2-40B4-BE49-F238E27FC236}">
              <a16:creationId xmlns:a16="http://schemas.microsoft.com/office/drawing/2014/main" id="{00000000-0008-0000-0300-00000E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15" name="AutoShape 26">
          <a:extLst>
            <a:ext uri="{FF2B5EF4-FFF2-40B4-BE49-F238E27FC236}">
              <a16:creationId xmlns:a16="http://schemas.microsoft.com/office/drawing/2014/main" id="{00000000-0008-0000-0300-00000F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16" name="AutoShape 22">
          <a:extLst>
            <a:ext uri="{FF2B5EF4-FFF2-40B4-BE49-F238E27FC236}">
              <a16:creationId xmlns:a16="http://schemas.microsoft.com/office/drawing/2014/main" id="{00000000-0008-0000-0300-000010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17" name="AutoShape 24">
          <a:extLst>
            <a:ext uri="{FF2B5EF4-FFF2-40B4-BE49-F238E27FC236}">
              <a16:creationId xmlns:a16="http://schemas.microsoft.com/office/drawing/2014/main" id="{00000000-0008-0000-0300-000011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18" name="AutoShape 26">
          <a:extLst>
            <a:ext uri="{FF2B5EF4-FFF2-40B4-BE49-F238E27FC236}">
              <a16:creationId xmlns:a16="http://schemas.microsoft.com/office/drawing/2014/main" id="{00000000-0008-0000-0300-000012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19" name="AutoShape 22">
          <a:extLst>
            <a:ext uri="{FF2B5EF4-FFF2-40B4-BE49-F238E27FC236}">
              <a16:creationId xmlns:a16="http://schemas.microsoft.com/office/drawing/2014/main" id="{00000000-0008-0000-0300-000013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20" name="AutoShape 24">
          <a:extLst>
            <a:ext uri="{FF2B5EF4-FFF2-40B4-BE49-F238E27FC236}">
              <a16:creationId xmlns:a16="http://schemas.microsoft.com/office/drawing/2014/main" id="{00000000-0008-0000-0300-000014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21" name="AutoShape 26">
          <a:extLst>
            <a:ext uri="{FF2B5EF4-FFF2-40B4-BE49-F238E27FC236}">
              <a16:creationId xmlns:a16="http://schemas.microsoft.com/office/drawing/2014/main" id="{00000000-0008-0000-0300-000015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22" name="AutoShape 22">
          <a:extLst>
            <a:ext uri="{FF2B5EF4-FFF2-40B4-BE49-F238E27FC236}">
              <a16:creationId xmlns:a16="http://schemas.microsoft.com/office/drawing/2014/main" id="{00000000-0008-0000-0300-000016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23" name="AutoShape 24">
          <a:extLst>
            <a:ext uri="{FF2B5EF4-FFF2-40B4-BE49-F238E27FC236}">
              <a16:creationId xmlns:a16="http://schemas.microsoft.com/office/drawing/2014/main" id="{00000000-0008-0000-0300-000017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24" name="AutoShape 26">
          <a:extLst>
            <a:ext uri="{FF2B5EF4-FFF2-40B4-BE49-F238E27FC236}">
              <a16:creationId xmlns:a16="http://schemas.microsoft.com/office/drawing/2014/main" id="{00000000-0008-0000-0300-000018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25" name="AutoShape 22">
          <a:extLst>
            <a:ext uri="{FF2B5EF4-FFF2-40B4-BE49-F238E27FC236}">
              <a16:creationId xmlns:a16="http://schemas.microsoft.com/office/drawing/2014/main" id="{00000000-0008-0000-0300-000019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26" name="AutoShape 22">
          <a:extLst>
            <a:ext uri="{FF2B5EF4-FFF2-40B4-BE49-F238E27FC236}">
              <a16:creationId xmlns:a16="http://schemas.microsoft.com/office/drawing/2014/main" id="{00000000-0008-0000-0300-00001A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27" name="AutoShape 24">
          <a:extLst>
            <a:ext uri="{FF2B5EF4-FFF2-40B4-BE49-F238E27FC236}">
              <a16:creationId xmlns:a16="http://schemas.microsoft.com/office/drawing/2014/main" id="{00000000-0008-0000-0300-00001B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28" name="AutoShape 26">
          <a:extLst>
            <a:ext uri="{FF2B5EF4-FFF2-40B4-BE49-F238E27FC236}">
              <a16:creationId xmlns:a16="http://schemas.microsoft.com/office/drawing/2014/main" id="{00000000-0008-0000-0300-00001C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29" name="AutoShape 22">
          <a:extLst>
            <a:ext uri="{FF2B5EF4-FFF2-40B4-BE49-F238E27FC236}">
              <a16:creationId xmlns:a16="http://schemas.microsoft.com/office/drawing/2014/main" id="{00000000-0008-0000-0300-00001D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30" name="AutoShape 22">
          <a:extLst>
            <a:ext uri="{FF2B5EF4-FFF2-40B4-BE49-F238E27FC236}">
              <a16:creationId xmlns:a16="http://schemas.microsoft.com/office/drawing/2014/main" id="{00000000-0008-0000-0300-00001E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31" name="AutoShape 24">
          <a:extLst>
            <a:ext uri="{FF2B5EF4-FFF2-40B4-BE49-F238E27FC236}">
              <a16:creationId xmlns:a16="http://schemas.microsoft.com/office/drawing/2014/main" id="{00000000-0008-0000-0300-00001F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32" name="AutoShape 26">
          <a:extLst>
            <a:ext uri="{FF2B5EF4-FFF2-40B4-BE49-F238E27FC236}">
              <a16:creationId xmlns:a16="http://schemas.microsoft.com/office/drawing/2014/main" id="{00000000-0008-0000-0300-000020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33" name="AutoShape 22">
          <a:extLst>
            <a:ext uri="{FF2B5EF4-FFF2-40B4-BE49-F238E27FC236}">
              <a16:creationId xmlns:a16="http://schemas.microsoft.com/office/drawing/2014/main" id="{00000000-0008-0000-0300-000021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34" name="AutoShape 24">
          <a:extLst>
            <a:ext uri="{FF2B5EF4-FFF2-40B4-BE49-F238E27FC236}">
              <a16:creationId xmlns:a16="http://schemas.microsoft.com/office/drawing/2014/main" id="{00000000-0008-0000-0300-000022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35" name="AutoShape 26">
          <a:extLst>
            <a:ext uri="{FF2B5EF4-FFF2-40B4-BE49-F238E27FC236}">
              <a16:creationId xmlns:a16="http://schemas.microsoft.com/office/drawing/2014/main" id="{00000000-0008-0000-0300-000023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36" name="AutoShape 22">
          <a:extLst>
            <a:ext uri="{FF2B5EF4-FFF2-40B4-BE49-F238E27FC236}">
              <a16:creationId xmlns:a16="http://schemas.microsoft.com/office/drawing/2014/main" id="{00000000-0008-0000-0300-000024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37" name="AutoShape 24">
          <a:extLst>
            <a:ext uri="{FF2B5EF4-FFF2-40B4-BE49-F238E27FC236}">
              <a16:creationId xmlns:a16="http://schemas.microsoft.com/office/drawing/2014/main" id="{00000000-0008-0000-0300-000025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38" name="AutoShape 26">
          <a:extLst>
            <a:ext uri="{FF2B5EF4-FFF2-40B4-BE49-F238E27FC236}">
              <a16:creationId xmlns:a16="http://schemas.microsoft.com/office/drawing/2014/main" id="{00000000-0008-0000-0300-000026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39" name="AutoShape 22">
          <a:extLst>
            <a:ext uri="{FF2B5EF4-FFF2-40B4-BE49-F238E27FC236}">
              <a16:creationId xmlns:a16="http://schemas.microsoft.com/office/drawing/2014/main" id="{00000000-0008-0000-0300-000027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40" name="AutoShape 24">
          <a:extLst>
            <a:ext uri="{FF2B5EF4-FFF2-40B4-BE49-F238E27FC236}">
              <a16:creationId xmlns:a16="http://schemas.microsoft.com/office/drawing/2014/main" id="{00000000-0008-0000-0300-000028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41" name="AutoShape 26">
          <a:extLst>
            <a:ext uri="{FF2B5EF4-FFF2-40B4-BE49-F238E27FC236}">
              <a16:creationId xmlns:a16="http://schemas.microsoft.com/office/drawing/2014/main" id="{00000000-0008-0000-0300-000029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42" name="AutoShape 22">
          <a:extLst>
            <a:ext uri="{FF2B5EF4-FFF2-40B4-BE49-F238E27FC236}">
              <a16:creationId xmlns:a16="http://schemas.microsoft.com/office/drawing/2014/main" id="{00000000-0008-0000-0300-00002A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43" name="AutoShape 24">
          <a:extLst>
            <a:ext uri="{FF2B5EF4-FFF2-40B4-BE49-F238E27FC236}">
              <a16:creationId xmlns:a16="http://schemas.microsoft.com/office/drawing/2014/main" id="{00000000-0008-0000-0300-00002B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44" name="AutoShape 26">
          <a:extLst>
            <a:ext uri="{FF2B5EF4-FFF2-40B4-BE49-F238E27FC236}">
              <a16:creationId xmlns:a16="http://schemas.microsoft.com/office/drawing/2014/main" id="{00000000-0008-0000-0300-00002C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45" name="AutoShape 22">
          <a:extLst>
            <a:ext uri="{FF2B5EF4-FFF2-40B4-BE49-F238E27FC236}">
              <a16:creationId xmlns:a16="http://schemas.microsoft.com/office/drawing/2014/main" id="{00000000-0008-0000-0300-00002D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46" name="AutoShape 24">
          <a:extLst>
            <a:ext uri="{FF2B5EF4-FFF2-40B4-BE49-F238E27FC236}">
              <a16:creationId xmlns:a16="http://schemas.microsoft.com/office/drawing/2014/main" id="{00000000-0008-0000-0300-00002E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47" name="AutoShape 26">
          <a:extLst>
            <a:ext uri="{FF2B5EF4-FFF2-40B4-BE49-F238E27FC236}">
              <a16:creationId xmlns:a16="http://schemas.microsoft.com/office/drawing/2014/main" id="{00000000-0008-0000-0300-00002F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48" name="AutoShape 22">
          <a:extLst>
            <a:ext uri="{FF2B5EF4-FFF2-40B4-BE49-F238E27FC236}">
              <a16:creationId xmlns:a16="http://schemas.microsoft.com/office/drawing/2014/main" id="{00000000-0008-0000-0300-000030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49" name="AutoShape 24">
          <a:extLst>
            <a:ext uri="{FF2B5EF4-FFF2-40B4-BE49-F238E27FC236}">
              <a16:creationId xmlns:a16="http://schemas.microsoft.com/office/drawing/2014/main" id="{00000000-0008-0000-0300-000031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50" name="AutoShape 26">
          <a:extLst>
            <a:ext uri="{FF2B5EF4-FFF2-40B4-BE49-F238E27FC236}">
              <a16:creationId xmlns:a16="http://schemas.microsoft.com/office/drawing/2014/main" id="{00000000-0008-0000-0300-000032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51" name="AutoShape 22">
          <a:extLst>
            <a:ext uri="{FF2B5EF4-FFF2-40B4-BE49-F238E27FC236}">
              <a16:creationId xmlns:a16="http://schemas.microsoft.com/office/drawing/2014/main" id="{00000000-0008-0000-0300-000033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52" name="AutoShape 24">
          <a:extLst>
            <a:ext uri="{FF2B5EF4-FFF2-40B4-BE49-F238E27FC236}">
              <a16:creationId xmlns:a16="http://schemas.microsoft.com/office/drawing/2014/main" id="{00000000-0008-0000-0300-000034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53" name="AutoShape 26">
          <a:extLst>
            <a:ext uri="{FF2B5EF4-FFF2-40B4-BE49-F238E27FC236}">
              <a16:creationId xmlns:a16="http://schemas.microsoft.com/office/drawing/2014/main" id="{00000000-0008-0000-0300-000035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54" name="AutoShape 22">
          <a:extLst>
            <a:ext uri="{FF2B5EF4-FFF2-40B4-BE49-F238E27FC236}">
              <a16:creationId xmlns:a16="http://schemas.microsoft.com/office/drawing/2014/main" id="{00000000-0008-0000-0300-000036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55" name="AutoShape 24">
          <a:extLst>
            <a:ext uri="{FF2B5EF4-FFF2-40B4-BE49-F238E27FC236}">
              <a16:creationId xmlns:a16="http://schemas.microsoft.com/office/drawing/2014/main" id="{00000000-0008-0000-0300-000037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56" name="AutoShape 26">
          <a:extLst>
            <a:ext uri="{FF2B5EF4-FFF2-40B4-BE49-F238E27FC236}">
              <a16:creationId xmlns:a16="http://schemas.microsoft.com/office/drawing/2014/main" id="{00000000-0008-0000-0300-000038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57" name="AutoShape 22">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58" name="AutoShape 22">
          <a:extLst>
            <a:ext uri="{FF2B5EF4-FFF2-40B4-BE49-F238E27FC236}">
              <a16:creationId xmlns:a16="http://schemas.microsoft.com/office/drawing/2014/main" id="{00000000-0008-0000-0300-00003A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59" name="AutoShape 24">
          <a:extLst>
            <a:ext uri="{FF2B5EF4-FFF2-40B4-BE49-F238E27FC236}">
              <a16:creationId xmlns:a16="http://schemas.microsoft.com/office/drawing/2014/main" id="{00000000-0008-0000-0300-00003B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60" name="AutoShape 26">
          <a:extLst>
            <a:ext uri="{FF2B5EF4-FFF2-40B4-BE49-F238E27FC236}">
              <a16:creationId xmlns:a16="http://schemas.microsoft.com/office/drawing/2014/main" id="{00000000-0008-0000-0300-00003C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61" name="AutoShape 22">
          <a:extLst>
            <a:ext uri="{FF2B5EF4-FFF2-40B4-BE49-F238E27FC236}">
              <a16:creationId xmlns:a16="http://schemas.microsoft.com/office/drawing/2014/main" id="{00000000-0008-0000-0300-00003D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62" name="AutoShape 24">
          <a:extLst>
            <a:ext uri="{FF2B5EF4-FFF2-40B4-BE49-F238E27FC236}">
              <a16:creationId xmlns:a16="http://schemas.microsoft.com/office/drawing/2014/main" id="{00000000-0008-0000-0300-00003E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63" name="AutoShape 26">
          <a:extLst>
            <a:ext uri="{FF2B5EF4-FFF2-40B4-BE49-F238E27FC236}">
              <a16:creationId xmlns:a16="http://schemas.microsoft.com/office/drawing/2014/main" id="{00000000-0008-0000-0300-00003F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64" name="AutoShape 22">
          <a:extLst>
            <a:ext uri="{FF2B5EF4-FFF2-40B4-BE49-F238E27FC236}">
              <a16:creationId xmlns:a16="http://schemas.microsoft.com/office/drawing/2014/main" id="{00000000-0008-0000-0300-000040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65" name="AutoShape 22">
          <a:extLst>
            <a:ext uri="{FF2B5EF4-FFF2-40B4-BE49-F238E27FC236}">
              <a16:creationId xmlns:a16="http://schemas.microsoft.com/office/drawing/2014/main" id="{00000000-0008-0000-0300-000041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66" name="AutoShape 24">
          <a:extLst>
            <a:ext uri="{FF2B5EF4-FFF2-40B4-BE49-F238E27FC236}">
              <a16:creationId xmlns:a16="http://schemas.microsoft.com/office/drawing/2014/main" id="{00000000-0008-0000-0300-000042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67" name="AutoShape 26">
          <a:extLst>
            <a:ext uri="{FF2B5EF4-FFF2-40B4-BE49-F238E27FC236}">
              <a16:creationId xmlns:a16="http://schemas.microsoft.com/office/drawing/2014/main" id="{00000000-0008-0000-0300-000043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68" name="AutoShape 22">
          <a:extLst>
            <a:ext uri="{FF2B5EF4-FFF2-40B4-BE49-F238E27FC236}">
              <a16:creationId xmlns:a16="http://schemas.microsoft.com/office/drawing/2014/main" id="{00000000-0008-0000-0300-000044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69" name="AutoShape 24">
          <a:extLst>
            <a:ext uri="{FF2B5EF4-FFF2-40B4-BE49-F238E27FC236}">
              <a16:creationId xmlns:a16="http://schemas.microsoft.com/office/drawing/2014/main" id="{00000000-0008-0000-0300-000045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4</xdr:row>
      <xdr:rowOff>0</xdr:rowOff>
    </xdr:from>
    <xdr:ext cx="152400" cy="152400"/>
    <xdr:sp macro="" textlink="">
      <xdr:nvSpPr>
        <xdr:cNvPr id="70" name="AutoShape 26">
          <a:extLst>
            <a:ext uri="{FF2B5EF4-FFF2-40B4-BE49-F238E27FC236}">
              <a16:creationId xmlns:a16="http://schemas.microsoft.com/office/drawing/2014/main" id="{00000000-0008-0000-0300-000046000000}"/>
            </a:ext>
          </a:extLst>
        </xdr:cNvPr>
        <xdr:cNvSpPr>
          <a:spLocks noChangeAspect="1" noChangeArrowheads="1"/>
        </xdr:cNvSpPr>
      </xdr:nvSpPr>
      <xdr:spPr bwMode="auto">
        <a:xfrm>
          <a:off x="11677650" y="13144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71" name="AutoShape 22">
          <a:extLst>
            <a:ext uri="{FF2B5EF4-FFF2-40B4-BE49-F238E27FC236}">
              <a16:creationId xmlns:a16="http://schemas.microsoft.com/office/drawing/2014/main" id="{00000000-0008-0000-0300-000047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72" name="AutoShape 24">
          <a:extLst>
            <a:ext uri="{FF2B5EF4-FFF2-40B4-BE49-F238E27FC236}">
              <a16:creationId xmlns:a16="http://schemas.microsoft.com/office/drawing/2014/main" id="{00000000-0008-0000-0300-000048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73" name="AutoShape 26">
          <a:extLst>
            <a:ext uri="{FF2B5EF4-FFF2-40B4-BE49-F238E27FC236}">
              <a16:creationId xmlns:a16="http://schemas.microsoft.com/office/drawing/2014/main" id="{00000000-0008-0000-0300-000049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74" name="AutoShape 28">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75" name="AutoShape 30">
          <a:extLst>
            <a:ext uri="{FF2B5EF4-FFF2-40B4-BE49-F238E27FC236}">
              <a16:creationId xmlns:a16="http://schemas.microsoft.com/office/drawing/2014/main" id="{00000000-0008-0000-0300-00004B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76" name="AutoShape 32">
          <a:extLst>
            <a:ext uri="{FF2B5EF4-FFF2-40B4-BE49-F238E27FC236}">
              <a16:creationId xmlns:a16="http://schemas.microsoft.com/office/drawing/2014/main" id="{00000000-0008-0000-0300-00004C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77" name="AutoShape 44">
          <a:extLst>
            <a:ext uri="{FF2B5EF4-FFF2-40B4-BE49-F238E27FC236}">
              <a16:creationId xmlns:a16="http://schemas.microsoft.com/office/drawing/2014/main" id="{00000000-0008-0000-0300-00004D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78" name="AutoShape 22">
          <a:extLst>
            <a:ext uri="{FF2B5EF4-FFF2-40B4-BE49-F238E27FC236}">
              <a16:creationId xmlns:a16="http://schemas.microsoft.com/office/drawing/2014/main" id="{00000000-0008-0000-0300-00004E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79" name="AutoShape 22">
          <a:extLst>
            <a:ext uri="{FF2B5EF4-FFF2-40B4-BE49-F238E27FC236}">
              <a16:creationId xmlns:a16="http://schemas.microsoft.com/office/drawing/2014/main" id="{00000000-0008-0000-0300-00004F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80" name="AutoShape 24">
          <a:extLst>
            <a:ext uri="{FF2B5EF4-FFF2-40B4-BE49-F238E27FC236}">
              <a16:creationId xmlns:a16="http://schemas.microsoft.com/office/drawing/2014/main" id="{00000000-0008-0000-0300-000050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81" name="AutoShape 26">
          <a:extLst>
            <a:ext uri="{FF2B5EF4-FFF2-40B4-BE49-F238E27FC236}">
              <a16:creationId xmlns:a16="http://schemas.microsoft.com/office/drawing/2014/main" id="{00000000-0008-0000-0300-000051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82" name="AutoShape 22">
          <a:extLst>
            <a:ext uri="{FF2B5EF4-FFF2-40B4-BE49-F238E27FC236}">
              <a16:creationId xmlns:a16="http://schemas.microsoft.com/office/drawing/2014/main" id="{00000000-0008-0000-0300-000052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83" name="AutoShape 24">
          <a:extLst>
            <a:ext uri="{FF2B5EF4-FFF2-40B4-BE49-F238E27FC236}">
              <a16:creationId xmlns:a16="http://schemas.microsoft.com/office/drawing/2014/main" id="{00000000-0008-0000-0300-000053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84" name="AutoShape 26">
          <a:extLst>
            <a:ext uri="{FF2B5EF4-FFF2-40B4-BE49-F238E27FC236}">
              <a16:creationId xmlns:a16="http://schemas.microsoft.com/office/drawing/2014/main" id="{00000000-0008-0000-0300-000054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85" name="AutoShape 22">
          <a:extLst>
            <a:ext uri="{FF2B5EF4-FFF2-40B4-BE49-F238E27FC236}">
              <a16:creationId xmlns:a16="http://schemas.microsoft.com/office/drawing/2014/main" id="{00000000-0008-0000-0300-000055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86" name="AutoShape 24">
          <a:extLst>
            <a:ext uri="{FF2B5EF4-FFF2-40B4-BE49-F238E27FC236}">
              <a16:creationId xmlns:a16="http://schemas.microsoft.com/office/drawing/2014/main" id="{00000000-0008-0000-0300-000056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87" name="AutoShape 26">
          <a:extLst>
            <a:ext uri="{FF2B5EF4-FFF2-40B4-BE49-F238E27FC236}">
              <a16:creationId xmlns:a16="http://schemas.microsoft.com/office/drawing/2014/main" id="{00000000-0008-0000-0300-000057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88" name="AutoShape 22">
          <a:extLst>
            <a:ext uri="{FF2B5EF4-FFF2-40B4-BE49-F238E27FC236}">
              <a16:creationId xmlns:a16="http://schemas.microsoft.com/office/drawing/2014/main" id="{00000000-0008-0000-0300-000058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89" name="AutoShape 24">
          <a:extLst>
            <a:ext uri="{FF2B5EF4-FFF2-40B4-BE49-F238E27FC236}">
              <a16:creationId xmlns:a16="http://schemas.microsoft.com/office/drawing/2014/main" id="{00000000-0008-0000-0300-000059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90" name="AutoShape 26">
          <a:extLst>
            <a:ext uri="{FF2B5EF4-FFF2-40B4-BE49-F238E27FC236}">
              <a16:creationId xmlns:a16="http://schemas.microsoft.com/office/drawing/2014/main" id="{00000000-0008-0000-0300-00005A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91" name="AutoShape 22">
          <a:extLst>
            <a:ext uri="{FF2B5EF4-FFF2-40B4-BE49-F238E27FC236}">
              <a16:creationId xmlns:a16="http://schemas.microsoft.com/office/drawing/2014/main" id="{00000000-0008-0000-0300-00005B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92" name="AutoShape 24">
          <a:extLst>
            <a:ext uri="{FF2B5EF4-FFF2-40B4-BE49-F238E27FC236}">
              <a16:creationId xmlns:a16="http://schemas.microsoft.com/office/drawing/2014/main" id="{00000000-0008-0000-0300-00005C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93" name="AutoShape 26">
          <a:extLst>
            <a:ext uri="{FF2B5EF4-FFF2-40B4-BE49-F238E27FC236}">
              <a16:creationId xmlns:a16="http://schemas.microsoft.com/office/drawing/2014/main" id="{00000000-0008-0000-0300-00005D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94" name="AutoShape 22">
          <a:extLst>
            <a:ext uri="{FF2B5EF4-FFF2-40B4-BE49-F238E27FC236}">
              <a16:creationId xmlns:a16="http://schemas.microsoft.com/office/drawing/2014/main" id="{00000000-0008-0000-0300-00005E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95" name="AutoShape 22">
          <a:extLst>
            <a:ext uri="{FF2B5EF4-FFF2-40B4-BE49-F238E27FC236}">
              <a16:creationId xmlns:a16="http://schemas.microsoft.com/office/drawing/2014/main" id="{00000000-0008-0000-0300-00005F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96" name="AutoShape 24">
          <a:extLst>
            <a:ext uri="{FF2B5EF4-FFF2-40B4-BE49-F238E27FC236}">
              <a16:creationId xmlns:a16="http://schemas.microsoft.com/office/drawing/2014/main" id="{00000000-0008-0000-0300-000060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97" name="AutoShape 26">
          <a:extLst>
            <a:ext uri="{FF2B5EF4-FFF2-40B4-BE49-F238E27FC236}">
              <a16:creationId xmlns:a16="http://schemas.microsoft.com/office/drawing/2014/main" id="{00000000-0008-0000-0300-000061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98" name="AutoShape 22">
          <a:extLst>
            <a:ext uri="{FF2B5EF4-FFF2-40B4-BE49-F238E27FC236}">
              <a16:creationId xmlns:a16="http://schemas.microsoft.com/office/drawing/2014/main" id="{00000000-0008-0000-0300-000062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99" name="AutoShape 22">
          <a:extLst>
            <a:ext uri="{FF2B5EF4-FFF2-40B4-BE49-F238E27FC236}">
              <a16:creationId xmlns:a16="http://schemas.microsoft.com/office/drawing/2014/main" id="{00000000-0008-0000-0300-000063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00" name="AutoShape 24">
          <a:extLst>
            <a:ext uri="{FF2B5EF4-FFF2-40B4-BE49-F238E27FC236}">
              <a16:creationId xmlns:a16="http://schemas.microsoft.com/office/drawing/2014/main" id="{00000000-0008-0000-0300-000064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01" name="AutoShape 26">
          <a:extLst>
            <a:ext uri="{FF2B5EF4-FFF2-40B4-BE49-F238E27FC236}">
              <a16:creationId xmlns:a16="http://schemas.microsoft.com/office/drawing/2014/main" id="{00000000-0008-0000-0300-000065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02" name="AutoShape 22">
          <a:extLst>
            <a:ext uri="{FF2B5EF4-FFF2-40B4-BE49-F238E27FC236}">
              <a16:creationId xmlns:a16="http://schemas.microsoft.com/office/drawing/2014/main" id="{00000000-0008-0000-0300-000066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03" name="AutoShape 24">
          <a:extLst>
            <a:ext uri="{FF2B5EF4-FFF2-40B4-BE49-F238E27FC236}">
              <a16:creationId xmlns:a16="http://schemas.microsoft.com/office/drawing/2014/main" id="{00000000-0008-0000-0300-000067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04" name="AutoShape 26">
          <a:extLst>
            <a:ext uri="{FF2B5EF4-FFF2-40B4-BE49-F238E27FC236}">
              <a16:creationId xmlns:a16="http://schemas.microsoft.com/office/drawing/2014/main" id="{00000000-0008-0000-0300-000068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05" name="AutoShape 22">
          <a:extLst>
            <a:ext uri="{FF2B5EF4-FFF2-40B4-BE49-F238E27FC236}">
              <a16:creationId xmlns:a16="http://schemas.microsoft.com/office/drawing/2014/main" id="{00000000-0008-0000-0300-000069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06" name="AutoShape 24">
          <a:extLst>
            <a:ext uri="{FF2B5EF4-FFF2-40B4-BE49-F238E27FC236}">
              <a16:creationId xmlns:a16="http://schemas.microsoft.com/office/drawing/2014/main" id="{00000000-0008-0000-0300-00006A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07" name="AutoShape 26">
          <a:extLst>
            <a:ext uri="{FF2B5EF4-FFF2-40B4-BE49-F238E27FC236}">
              <a16:creationId xmlns:a16="http://schemas.microsoft.com/office/drawing/2014/main" id="{00000000-0008-0000-0300-00006B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08" name="AutoShape 22">
          <a:extLst>
            <a:ext uri="{FF2B5EF4-FFF2-40B4-BE49-F238E27FC236}">
              <a16:creationId xmlns:a16="http://schemas.microsoft.com/office/drawing/2014/main" id="{00000000-0008-0000-0300-00006C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09" name="AutoShape 24">
          <a:extLst>
            <a:ext uri="{FF2B5EF4-FFF2-40B4-BE49-F238E27FC236}">
              <a16:creationId xmlns:a16="http://schemas.microsoft.com/office/drawing/2014/main" id="{00000000-0008-0000-0300-00006D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10" name="AutoShape 26">
          <a:extLst>
            <a:ext uri="{FF2B5EF4-FFF2-40B4-BE49-F238E27FC236}">
              <a16:creationId xmlns:a16="http://schemas.microsoft.com/office/drawing/2014/main" id="{00000000-0008-0000-0300-00006E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11" name="AutoShape 22">
          <a:extLst>
            <a:ext uri="{FF2B5EF4-FFF2-40B4-BE49-F238E27FC236}">
              <a16:creationId xmlns:a16="http://schemas.microsoft.com/office/drawing/2014/main" id="{00000000-0008-0000-0300-00006F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12" name="AutoShape 24">
          <a:extLst>
            <a:ext uri="{FF2B5EF4-FFF2-40B4-BE49-F238E27FC236}">
              <a16:creationId xmlns:a16="http://schemas.microsoft.com/office/drawing/2014/main" id="{00000000-0008-0000-0300-000070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13" name="AutoShape 26">
          <a:extLst>
            <a:ext uri="{FF2B5EF4-FFF2-40B4-BE49-F238E27FC236}">
              <a16:creationId xmlns:a16="http://schemas.microsoft.com/office/drawing/2014/main" id="{00000000-0008-0000-0300-000071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14" name="AutoShape 22">
          <a:extLst>
            <a:ext uri="{FF2B5EF4-FFF2-40B4-BE49-F238E27FC236}">
              <a16:creationId xmlns:a16="http://schemas.microsoft.com/office/drawing/2014/main" id="{00000000-0008-0000-0300-000072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15" name="AutoShape 24">
          <a:extLst>
            <a:ext uri="{FF2B5EF4-FFF2-40B4-BE49-F238E27FC236}">
              <a16:creationId xmlns:a16="http://schemas.microsoft.com/office/drawing/2014/main" id="{00000000-0008-0000-0300-000073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16" name="AutoShape 26">
          <a:extLst>
            <a:ext uri="{FF2B5EF4-FFF2-40B4-BE49-F238E27FC236}">
              <a16:creationId xmlns:a16="http://schemas.microsoft.com/office/drawing/2014/main" id="{00000000-0008-0000-0300-000074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17" name="AutoShape 22">
          <a:extLst>
            <a:ext uri="{FF2B5EF4-FFF2-40B4-BE49-F238E27FC236}">
              <a16:creationId xmlns:a16="http://schemas.microsoft.com/office/drawing/2014/main" id="{00000000-0008-0000-0300-000075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18" name="AutoShape 24">
          <a:extLst>
            <a:ext uri="{FF2B5EF4-FFF2-40B4-BE49-F238E27FC236}">
              <a16:creationId xmlns:a16="http://schemas.microsoft.com/office/drawing/2014/main" id="{00000000-0008-0000-0300-000076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19" name="AutoShape 26">
          <a:extLst>
            <a:ext uri="{FF2B5EF4-FFF2-40B4-BE49-F238E27FC236}">
              <a16:creationId xmlns:a16="http://schemas.microsoft.com/office/drawing/2014/main" id="{00000000-0008-0000-0300-000077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20" name="AutoShape 22">
          <a:extLst>
            <a:ext uri="{FF2B5EF4-FFF2-40B4-BE49-F238E27FC236}">
              <a16:creationId xmlns:a16="http://schemas.microsoft.com/office/drawing/2014/main" id="{00000000-0008-0000-0300-000078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21" name="AutoShape 24">
          <a:extLst>
            <a:ext uri="{FF2B5EF4-FFF2-40B4-BE49-F238E27FC236}">
              <a16:creationId xmlns:a16="http://schemas.microsoft.com/office/drawing/2014/main" id="{00000000-0008-0000-0300-000079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22" name="AutoShape 26">
          <a:extLst>
            <a:ext uri="{FF2B5EF4-FFF2-40B4-BE49-F238E27FC236}">
              <a16:creationId xmlns:a16="http://schemas.microsoft.com/office/drawing/2014/main" id="{00000000-0008-0000-0300-00007A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23" name="AutoShape 22">
          <a:extLst>
            <a:ext uri="{FF2B5EF4-FFF2-40B4-BE49-F238E27FC236}">
              <a16:creationId xmlns:a16="http://schemas.microsoft.com/office/drawing/2014/main" id="{00000000-0008-0000-0300-00007B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24" name="AutoShape 24">
          <a:extLst>
            <a:ext uri="{FF2B5EF4-FFF2-40B4-BE49-F238E27FC236}">
              <a16:creationId xmlns:a16="http://schemas.microsoft.com/office/drawing/2014/main" id="{00000000-0008-0000-0300-00007C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25" name="AutoShape 26">
          <a:extLst>
            <a:ext uri="{FF2B5EF4-FFF2-40B4-BE49-F238E27FC236}">
              <a16:creationId xmlns:a16="http://schemas.microsoft.com/office/drawing/2014/main" id="{00000000-0008-0000-0300-00007D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26" name="AutoShape 22">
          <a:extLst>
            <a:ext uri="{FF2B5EF4-FFF2-40B4-BE49-F238E27FC236}">
              <a16:creationId xmlns:a16="http://schemas.microsoft.com/office/drawing/2014/main" id="{00000000-0008-0000-0300-00007E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27" name="AutoShape 22">
          <a:extLst>
            <a:ext uri="{FF2B5EF4-FFF2-40B4-BE49-F238E27FC236}">
              <a16:creationId xmlns:a16="http://schemas.microsoft.com/office/drawing/2014/main" id="{00000000-0008-0000-0300-00007F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28" name="AutoShape 24">
          <a:extLst>
            <a:ext uri="{FF2B5EF4-FFF2-40B4-BE49-F238E27FC236}">
              <a16:creationId xmlns:a16="http://schemas.microsoft.com/office/drawing/2014/main" id="{00000000-0008-0000-0300-000080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29" name="AutoShape 26">
          <a:extLst>
            <a:ext uri="{FF2B5EF4-FFF2-40B4-BE49-F238E27FC236}">
              <a16:creationId xmlns:a16="http://schemas.microsoft.com/office/drawing/2014/main" id="{00000000-0008-0000-0300-000081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30" name="AutoShape 22">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31" name="AutoShape 24">
          <a:extLst>
            <a:ext uri="{FF2B5EF4-FFF2-40B4-BE49-F238E27FC236}">
              <a16:creationId xmlns:a16="http://schemas.microsoft.com/office/drawing/2014/main" id="{00000000-0008-0000-0300-000083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32" name="AutoShape 26">
          <a:extLst>
            <a:ext uri="{FF2B5EF4-FFF2-40B4-BE49-F238E27FC236}">
              <a16:creationId xmlns:a16="http://schemas.microsoft.com/office/drawing/2014/main" id="{00000000-0008-0000-0300-000084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33" name="AutoShape 22">
          <a:extLst>
            <a:ext uri="{FF2B5EF4-FFF2-40B4-BE49-F238E27FC236}">
              <a16:creationId xmlns:a16="http://schemas.microsoft.com/office/drawing/2014/main" id="{00000000-0008-0000-0300-000085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34" name="AutoShape 22">
          <a:extLst>
            <a:ext uri="{FF2B5EF4-FFF2-40B4-BE49-F238E27FC236}">
              <a16:creationId xmlns:a16="http://schemas.microsoft.com/office/drawing/2014/main" id="{00000000-0008-0000-0300-000086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35" name="AutoShape 24">
          <a:extLst>
            <a:ext uri="{FF2B5EF4-FFF2-40B4-BE49-F238E27FC236}">
              <a16:creationId xmlns:a16="http://schemas.microsoft.com/office/drawing/2014/main" id="{00000000-0008-0000-0300-000087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36" name="AutoShape 26">
          <a:extLst>
            <a:ext uri="{FF2B5EF4-FFF2-40B4-BE49-F238E27FC236}">
              <a16:creationId xmlns:a16="http://schemas.microsoft.com/office/drawing/2014/main" id="{00000000-0008-0000-0300-000088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37" name="AutoShape 22">
          <a:extLst>
            <a:ext uri="{FF2B5EF4-FFF2-40B4-BE49-F238E27FC236}">
              <a16:creationId xmlns:a16="http://schemas.microsoft.com/office/drawing/2014/main" id="{00000000-0008-0000-0300-000089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38" name="AutoShape 24">
          <a:extLst>
            <a:ext uri="{FF2B5EF4-FFF2-40B4-BE49-F238E27FC236}">
              <a16:creationId xmlns:a16="http://schemas.microsoft.com/office/drawing/2014/main" id="{00000000-0008-0000-0300-00008A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152400" cy="152400"/>
    <xdr:sp macro="" textlink="">
      <xdr:nvSpPr>
        <xdr:cNvPr id="139" name="AutoShape 26">
          <a:extLst>
            <a:ext uri="{FF2B5EF4-FFF2-40B4-BE49-F238E27FC236}">
              <a16:creationId xmlns:a16="http://schemas.microsoft.com/office/drawing/2014/main" id="{00000000-0008-0000-0300-00008B000000}"/>
            </a:ext>
          </a:extLst>
        </xdr:cNvPr>
        <xdr:cNvSpPr>
          <a:spLocks noChangeAspect="1" noChangeArrowheads="1"/>
        </xdr:cNvSpPr>
      </xdr:nvSpPr>
      <xdr:spPr bwMode="auto">
        <a:xfrm>
          <a:off x="11677650" y="16764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40" name="AutoShape 22">
          <a:extLst>
            <a:ext uri="{FF2B5EF4-FFF2-40B4-BE49-F238E27FC236}">
              <a16:creationId xmlns:a16="http://schemas.microsoft.com/office/drawing/2014/main" id="{00000000-0008-0000-0300-00008C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41" name="AutoShape 24">
          <a:extLst>
            <a:ext uri="{FF2B5EF4-FFF2-40B4-BE49-F238E27FC236}">
              <a16:creationId xmlns:a16="http://schemas.microsoft.com/office/drawing/2014/main" id="{00000000-0008-0000-0300-00008D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42" name="AutoShape 26">
          <a:extLst>
            <a:ext uri="{FF2B5EF4-FFF2-40B4-BE49-F238E27FC236}">
              <a16:creationId xmlns:a16="http://schemas.microsoft.com/office/drawing/2014/main" id="{00000000-0008-0000-0300-00008E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43" name="AutoShape 28">
          <a:extLst>
            <a:ext uri="{FF2B5EF4-FFF2-40B4-BE49-F238E27FC236}">
              <a16:creationId xmlns:a16="http://schemas.microsoft.com/office/drawing/2014/main" id="{00000000-0008-0000-0300-00008F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44" name="AutoShape 30">
          <a:extLst>
            <a:ext uri="{FF2B5EF4-FFF2-40B4-BE49-F238E27FC236}">
              <a16:creationId xmlns:a16="http://schemas.microsoft.com/office/drawing/2014/main" id="{00000000-0008-0000-0300-000090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45" name="AutoShape 32">
          <a:extLst>
            <a:ext uri="{FF2B5EF4-FFF2-40B4-BE49-F238E27FC236}">
              <a16:creationId xmlns:a16="http://schemas.microsoft.com/office/drawing/2014/main" id="{00000000-0008-0000-0300-000091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46" name="AutoShape 44">
          <a:extLst>
            <a:ext uri="{FF2B5EF4-FFF2-40B4-BE49-F238E27FC236}">
              <a16:creationId xmlns:a16="http://schemas.microsoft.com/office/drawing/2014/main" id="{00000000-0008-0000-0300-000092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47" name="AutoShape 22">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48" name="AutoShape 22">
          <a:extLst>
            <a:ext uri="{FF2B5EF4-FFF2-40B4-BE49-F238E27FC236}">
              <a16:creationId xmlns:a16="http://schemas.microsoft.com/office/drawing/2014/main" id="{00000000-0008-0000-0300-000094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49" name="AutoShape 24">
          <a:extLst>
            <a:ext uri="{FF2B5EF4-FFF2-40B4-BE49-F238E27FC236}">
              <a16:creationId xmlns:a16="http://schemas.microsoft.com/office/drawing/2014/main" id="{00000000-0008-0000-0300-000095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50" name="AutoShape 26">
          <a:extLst>
            <a:ext uri="{FF2B5EF4-FFF2-40B4-BE49-F238E27FC236}">
              <a16:creationId xmlns:a16="http://schemas.microsoft.com/office/drawing/2014/main" id="{00000000-0008-0000-0300-000096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51" name="AutoShape 22">
          <a:extLst>
            <a:ext uri="{FF2B5EF4-FFF2-40B4-BE49-F238E27FC236}">
              <a16:creationId xmlns:a16="http://schemas.microsoft.com/office/drawing/2014/main" id="{00000000-0008-0000-0300-000097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52" name="AutoShape 24">
          <a:extLst>
            <a:ext uri="{FF2B5EF4-FFF2-40B4-BE49-F238E27FC236}">
              <a16:creationId xmlns:a16="http://schemas.microsoft.com/office/drawing/2014/main" id="{00000000-0008-0000-0300-000098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53" name="AutoShape 26">
          <a:extLst>
            <a:ext uri="{FF2B5EF4-FFF2-40B4-BE49-F238E27FC236}">
              <a16:creationId xmlns:a16="http://schemas.microsoft.com/office/drawing/2014/main" id="{00000000-0008-0000-0300-000099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54" name="AutoShape 22">
          <a:extLst>
            <a:ext uri="{FF2B5EF4-FFF2-40B4-BE49-F238E27FC236}">
              <a16:creationId xmlns:a16="http://schemas.microsoft.com/office/drawing/2014/main" id="{00000000-0008-0000-0300-00009A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55" name="AutoShape 24">
          <a:extLst>
            <a:ext uri="{FF2B5EF4-FFF2-40B4-BE49-F238E27FC236}">
              <a16:creationId xmlns:a16="http://schemas.microsoft.com/office/drawing/2014/main" id="{00000000-0008-0000-0300-00009B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56" name="AutoShape 26">
          <a:extLst>
            <a:ext uri="{FF2B5EF4-FFF2-40B4-BE49-F238E27FC236}">
              <a16:creationId xmlns:a16="http://schemas.microsoft.com/office/drawing/2014/main" id="{00000000-0008-0000-0300-00009C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57" name="AutoShape 22">
          <a:extLst>
            <a:ext uri="{FF2B5EF4-FFF2-40B4-BE49-F238E27FC236}">
              <a16:creationId xmlns:a16="http://schemas.microsoft.com/office/drawing/2014/main" id="{00000000-0008-0000-0300-00009D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58" name="AutoShape 24">
          <a:extLst>
            <a:ext uri="{FF2B5EF4-FFF2-40B4-BE49-F238E27FC236}">
              <a16:creationId xmlns:a16="http://schemas.microsoft.com/office/drawing/2014/main" id="{00000000-0008-0000-0300-00009E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59" name="AutoShape 26">
          <a:extLst>
            <a:ext uri="{FF2B5EF4-FFF2-40B4-BE49-F238E27FC236}">
              <a16:creationId xmlns:a16="http://schemas.microsoft.com/office/drawing/2014/main" id="{00000000-0008-0000-0300-00009F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60" name="AutoShape 22">
          <a:extLst>
            <a:ext uri="{FF2B5EF4-FFF2-40B4-BE49-F238E27FC236}">
              <a16:creationId xmlns:a16="http://schemas.microsoft.com/office/drawing/2014/main" id="{00000000-0008-0000-0300-0000A0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61" name="AutoShape 24">
          <a:extLst>
            <a:ext uri="{FF2B5EF4-FFF2-40B4-BE49-F238E27FC236}">
              <a16:creationId xmlns:a16="http://schemas.microsoft.com/office/drawing/2014/main" id="{00000000-0008-0000-0300-0000A1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62" name="AutoShape 26">
          <a:extLst>
            <a:ext uri="{FF2B5EF4-FFF2-40B4-BE49-F238E27FC236}">
              <a16:creationId xmlns:a16="http://schemas.microsoft.com/office/drawing/2014/main" id="{00000000-0008-0000-0300-0000A2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63" name="AutoShape 22">
          <a:extLst>
            <a:ext uri="{FF2B5EF4-FFF2-40B4-BE49-F238E27FC236}">
              <a16:creationId xmlns:a16="http://schemas.microsoft.com/office/drawing/2014/main" id="{00000000-0008-0000-0300-0000A3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64" name="AutoShape 22">
          <a:extLst>
            <a:ext uri="{FF2B5EF4-FFF2-40B4-BE49-F238E27FC236}">
              <a16:creationId xmlns:a16="http://schemas.microsoft.com/office/drawing/2014/main" id="{00000000-0008-0000-0300-0000A4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65" name="AutoShape 24">
          <a:extLst>
            <a:ext uri="{FF2B5EF4-FFF2-40B4-BE49-F238E27FC236}">
              <a16:creationId xmlns:a16="http://schemas.microsoft.com/office/drawing/2014/main" id="{00000000-0008-0000-0300-0000A5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66" name="AutoShape 26">
          <a:extLst>
            <a:ext uri="{FF2B5EF4-FFF2-40B4-BE49-F238E27FC236}">
              <a16:creationId xmlns:a16="http://schemas.microsoft.com/office/drawing/2014/main" id="{00000000-0008-0000-0300-0000A6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67" name="AutoShape 22">
          <a:extLst>
            <a:ext uri="{FF2B5EF4-FFF2-40B4-BE49-F238E27FC236}">
              <a16:creationId xmlns:a16="http://schemas.microsoft.com/office/drawing/2014/main" id="{00000000-0008-0000-0300-0000A7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68" name="AutoShape 22">
          <a:extLst>
            <a:ext uri="{FF2B5EF4-FFF2-40B4-BE49-F238E27FC236}">
              <a16:creationId xmlns:a16="http://schemas.microsoft.com/office/drawing/2014/main" id="{00000000-0008-0000-0300-0000A8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69" name="AutoShape 24">
          <a:extLst>
            <a:ext uri="{FF2B5EF4-FFF2-40B4-BE49-F238E27FC236}">
              <a16:creationId xmlns:a16="http://schemas.microsoft.com/office/drawing/2014/main" id="{00000000-0008-0000-0300-0000A9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70" name="AutoShape 26">
          <a:extLst>
            <a:ext uri="{FF2B5EF4-FFF2-40B4-BE49-F238E27FC236}">
              <a16:creationId xmlns:a16="http://schemas.microsoft.com/office/drawing/2014/main" id="{00000000-0008-0000-0300-0000AA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71" name="AutoShape 22">
          <a:extLst>
            <a:ext uri="{FF2B5EF4-FFF2-40B4-BE49-F238E27FC236}">
              <a16:creationId xmlns:a16="http://schemas.microsoft.com/office/drawing/2014/main" id="{00000000-0008-0000-0300-0000AB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72" name="AutoShape 24">
          <a:extLst>
            <a:ext uri="{FF2B5EF4-FFF2-40B4-BE49-F238E27FC236}">
              <a16:creationId xmlns:a16="http://schemas.microsoft.com/office/drawing/2014/main" id="{00000000-0008-0000-0300-0000AC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73" name="AutoShape 26">
          <a:extLst>
            <a:ext uri="{FF2B5EF4-FFF2-40B4-BE49-F238E27FC236}">
              <a16:creationId xmlns:a16="http://schemas.microsoft.com/office/drawing/2014/main" id="{00000000-0008-0000-0300-0000AD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74" name="AutoShape 22">
          <a:extLst>
            <a:ext uri="{FF2B5EF4-FFF2-40B4-BE49-F238E27FC236}">
              <a16:creationId xmlns:a16="http://schemas.microsoft.com/office/drawing/2014/main" id="{00000000-0008-0000-0300-0000AE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75" name="AutoShape 24">
          <a:extLst>
            <a:ext uri="{FF2B5EF4-FFF2-40B4-BE49-F238E27FC236}">
              <a16:creationId xmlns:a16="http://schemas.microsoft.com/office/drawing/2014/main" id="{00000000-0008-0000-0300-0000AF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76" name="AutoShape 26">
          <a:extLst>
            <a:ext uri="{FF2B5EF4-FFF2-40B4-BE49-F238E27FC236}">
              <a16:creationId xmlns:a16="http://schemas.microsoft.com/office/drawing/2014/main" id="{00000000-0008-0000-0300-0000B0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77" name="AutoShape 22">
          <a:extLst>
            <a:ext uri="{FF2B5EF4-FFF2-40B4-BE49-F238E27FC236}">
              <a16:creationId xmlns:a16="http://schemas.microsoft.com/office/drawing/2014/main" id="{00000000-0008-0000-0300-0000B1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78" name="AutoShape 24">
          <a:extLst>
            <a:ext uri="{FF2B5EF4-FFF2-40B4-BE49-F238E27FC236}">
              <a16:creationId xmlns:a16="http://schemas.microsoft.com/office/drawing/2014/main" id="{00000000-0008-0000-0300-0000B2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79" name="AutoShape 26">
          <a:extLst>
            <a:ext uri="{FF2B5EF4-FFF2-40B4-BE49-F238E27FC236}">
              <a16:creationId xmlns:a16="http://schemas.microsoft.com/office/drawing/2014/main" id="{00000000-0008-0000-0300-0000B3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80" name="AutoShape 22">
          <a:extLst>
            <a:ext uri="{FF2B5EF4-FFF2-40B4-BE49-F238E27FC236}">
              <a16:creationId xmlns:a16="http://schemas.microsoft.com/office/drawing/2014/main" id="{00000000-0008-0000-0300-0000B4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81" name="AutoShape 24">
          <a:extLst>
            <a:ext uri="{FF2B5EF4-FFF2-40B4-BE49-F238E27FC236}">
              <a16:creationId xmlns:a16="http://schemas.microsoft.com/office/drawing/2014/main" id="{00000000-0008-0000-0300-0000B5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82" name="AutoShape 26">
          <a:extLst>
            <a:ext uri="{FF2B5EF4-FFF2-40B4-BE49-F238E27FC236}">
              <a16:creationId xmlns:a16="http://schemas.microsoft.com/office/drawing/2014/main" id="{00000000-0008-0000-0300-0000B6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83" name="AutoShape 22">
          <a:extLst>
            <a:ext uri="{FF2B5EF4-FFF2-40B4-BE49-F238E27FC236}">
              <a16:creationId xmlns:a16="http://schemas.microsoft.com/office/drawing/2014/main" id="{00000000-0008-0000-0300-0000B7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84" name="AutoShape 24">
          <a:extLst>
            <a:ext uri="{FF2B5EF4-FFF2-40B4-BE49-F238E27FC236}">
              <a16:creationId xmlns:a16="http://schemas.microsoft.com/office/drawing/2014/main" id="{00000000-0008-0000-0300-0000B8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85" name="AutoShape 26">
          <a:extLst>
            <a:ext uri="{FF2B5EF4-FFF2-40B4-BE49-F238E27FC236}">
              <a16:creationId xmlns:a16="http://schemas.microsoft.com/office/drawing/2014/main" id="{00000000-0008-0000-0300-0000B9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86" name="AutoShape 22">
          <a:extLst>
            <a:ext uri="{FF2B5EF4-FFF2-40B4-BE49-F238E27FC236}">
              <a16:creationId xmlns:a16="http://schemas.microsoft.com/office/drawing/2014/main" id="{00000000-0008-0000-0300-0000BA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87" name="AutoShape 24">
          <a:extLst>
            <a:ext uri="{FF2B5EF4-FFF2-40B4-BE49-F238E27FC236}">
              <a16:creationId xmlns:a16="http://schemas.microsoft.com/office/drawing/2014/main" id="{00000000-0008-0000-0300-0000BB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88" name="AutoShape 26">
          <a:extLst>
            <a:ext uri="{FF2B5EF4-FFF2-40B4-BE49-F238E27FC236}">
              <a16:creationId xmlns:a16="http://schemas.microsoft.com/office/drawing/2014/main" id="{00000000-0008-0000-0300-0000BC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89" name="AutoShape 22">
          <a:extLst>
            <a:ext uri="{FF2B5EF4-FFF2-40B4-BE49-F238E27FC236}">
              <a16:creationId xmlns:a16="http://schemas.microsoft.com/office/drawing/2014/main" id="{00000000-0008-0000-0300-0000BD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90" name="AutoShape 24">
          <a:extLst>
            <a:ext uri="{FF2B5EF4-FFF2-40B4-BE49-F238E27FC236}">
              <a16:creationId xmlns:a16="http://schemas.microsoft.com/office/drawing/2014/main" id="{00000000-0008-0000-0300-0000BE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91" name="AutoShape 26">
          <a:extLst>
            <a:ext uri="{FF2B5EF4-FFF2-40B4-BE49-F238E27FC236}">
              <a16:creationId xmlns:a16="http://schemas.microsoft.com/office/drawing/2014/main" id="{00000000-0008-0000-0300-0000BF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92" name="AutoShape 22">
          <a:extLst>
            <a:ext uri="{FF2B5EF4-FFF2-40B4-BE49-F238E27FC236}">
              <a16:creationId xmlns:a16="http://schemas.microsoft.com/office/drawing/2014/main" id="{00000000-0008-0000-0300-0000C0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93" name="AutoShape 24">
          <a:extLst>
            <a:ext uri="{FF2B5EF4-FFF2-40B4-BE49-F238E27FC236}">
              <a16:creationId xmlns:a16="http://schemas.microsoft.com/office/drawing/2014/main" id="{00000000-0008-0000-0300-0000C1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94" name="AutoShape 26">
          <a:extLst>
            <a:ext uri="{FF2B5EF4-FFF2-40B4-BE49-F238E27FC236}">
              <a16:creationId xmlns:a16="http://schemas.microsoft.com/office/drawing/2014/main" id="{00000000-0008-0000-0300-0000C2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95" name="AutoShape 22">
          <a:extLst>
            <a:ext uri="{FF2B5EF4-FFF2-40B4-BE49-F238E27FC236}">
              <a16:creationId xmlns:a16="http://schemas.microsoft.com/office/drawing/2014/main" id="{00000000-0008-0000-0300-0000C3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96" name="AutoShape 22">
          <a:extLst>
            <a:ext uri="{FF2B5EF4-FFF2-40B4-BE49-F238E27FC236}">
              <a16:creationId xmlns:a16="http://schemas.microsoft.com/office/drawing/2014/main" id="{00000000-0008-0000-0300-0000C4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97" name="AutoShape 24">
          <a:extLst>
            <a:ext uri="{FF2B5EF4-FFF2-40B4-BE49-F238E27FC236}">
              <a16:creationId xmlns:a16="http://schemas.microsoft.com/office/drawing/2014/main" id="{00000000-0008-0000-0300-0000C5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98" name="AutoShape 26">
          <a:extLst>
            <a:ext uri="{FF2B5EF4-FFF2-40B4-BE49-F238E27FC236}">
              <a16:creationId xmlns:a16="http://schemas.microsoft.com/office/drawing/2014/main" id="{00000000-0008-0000-0300-0000C6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199" name="AutoShape 22">
          <a:extLst>
            <a:ext uri="{FF2B5EF4-FFF2-40B4-BE49-F238E27FC236}">
              <a16:creationId xmlns:a16="http://schemas.microsoft.com/office/drawing/2014/main" id="{00000000-0008-0000-0300-0000C7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200" name="AutoShape 24">
          <a:extLst>
            <a:ext uri="{FF2B5EF4-FFF2-40B4-BE49-F238E27FC236}">
              <a16:creationId xmlns:a16="http://schemas.microsoft.com/office/drawing/2014/main" id="{00000000-0008-0000-0300-0000C8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201" name="AutoShape 26">
          <a:extLst>
            <a:ext uri="{FF2B5EF4-FFF2-40B4-BE49-F238E27FC236}">
              <a16:creationId xmlns:a16="http://schemas.microsoft.com/office/drawing/2014/main" id="{00000000-0008-0000-0300-0000C9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202" name="AutoShape 22">
          <a:extLst>
            <a:ext uri="{FF2B5EF4-FFF2-40B4-BE49-F238E27FC236}">
              <a16:creationId xmlns:a16="http://schemas.microsoft.com/office/drawing/2014/main" id="{00000000-0008-0000-0300-0000CA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203" name="AutoShape 22">
          <a:extLst>
            <a:ext uri="{FF2B5EF4-FFF2-40B4-BE49-F238E27FC236}">
              <a16:creationId xmlns:a16="http://schemas.microsoft.com/office/drawing/2014/main" id="{00000000-0008-0000-0300-0000CB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204" name="AutoShape 24">
          <a:extLst>
            <a:ext uri="{FF2B5EF4-FFF2-40B4-BE49-F238E27FC236}">
              <a16:creationId xmlns:a16="http://schemas.microsoft.com/office/drawing/2014/main" id="{00000000-0008-0000-0300-0000CC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205" name="AutoShape 26">
          <a:extLst>
            <a:ext uri="{FF2B5EF4-FFF2-40B4-BE49-F238E27FC236}">
              <a16:creationId xmlns:a16="http://schemas.microsoft.com/office/drawing/2014/main" id="{00000000-0008-0000-0300-0000CD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206" name="AutoShape 22">
          <a:extLst>
            <a:ext uri="{FF2B5EF4-FFF2-40B4-BE49-F238E27FC236}">
              <a16:creationId xmlns:a16="http://schemas.microsoft.com/office/drawing/2014/main" id="{00000000-0008-0000-0300-0000CE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207" name="AutoShape 24">
          <a:extLst>
            <a:ext uri="{FF2B5EF4-FFF2-40B4-BE49-F238E27FC236}">
              <a16:creationId xmlns:a16="http://schemas.microsoft.com/office/drawing/2014/main" id="{00000000-0008-0000-0300-0000CF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6</xdr:row>
      <xdr:rowOff>0</xdr:rowOff>
    </xdr:from>
    <xdr:ext cx="152400" cy="152400"/>
    <xdr:sp macro="" textlink="">
      <xdr:nvSpPr>
        <xdr:cNvPr id="208" name="AutoShape 26">
          <a:extLst>
            <a:ext uri="{FF2B5EF4-FFF2-40B4-BE49-F238E27FC236}">
              <a16:creationId xmlns:a16="http://schemas.microsoft.com/office/drawing/2014/main" id="{00000000-0008-0000-0300-0000D0000000}"/>
            </a:ext>
          </a:extLst>
        </xdr:cNvPr>
        <xdr:cNvSpPr>
          <a:spLocks noChangeAspect="1" noChangeArrowheads="1"/>
        </xdr:cNvSpPr>
      </xdr:nvSpPr>
      <xdr:spPr bwMode="auto">
        <a:xfrm>
          <a:off x="11677650" y="203835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09" name="AutoShape 22">
          <a:extLst>
            <a:ext uri="{FF2B5EF4-FFF2-40B4-BE49-F238E27FC236}">
              <a16:creationId xmlns:a16="http://schemas.microsoft.com/office/drawing/2014/main" id="{00000000-0008-0000-0300-0000D1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10" name="AutoShape 24">
          <a:extLst>
            <a:ext uri="{FF2B5EF4-FFF2-40B4-BE49-F238E27FC236}">
              <a16:creationId xmlns:a16="http://schemas.microsoft.com/office/drawing/2014/main" id="{00000000-0008-0000-0300-0000D2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11" name="AutoShape 26">
          <a:extLst>
            <a:ext uri="{FF2B5EF4-FFF2-40B4-BE49-F238E27FC236}">
              <a16:creationId xmlns:a16="http://schemas.microsoft.com/office/drawing/2014/main" id="{00000000-0008-0000-0300-0000D3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12" name="AutoShape 28">
          <a:extLst>
            <a:ext uri="{FF2B5EF4-FFF2-40B4-BE49-F238E27FC236}">
              <a16:creationId xmlns:a16="http://schemas.microsoft.com/office/drawing/2014/main" id="{00000000-0008-0000-0300-0000D4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13" name="AutoShape 30">
          <a:extLst>
            <a:ext uri="{FF2B5EF4-FFF2-40B4-BE49-F238E27FC236}">
              <a16:creationId xmlns:a16="http://schemas.microsoft.com/office/drawing/2014/main" id="{00000000-0008-0000-0300-0000D5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14" name="AutoShape 32">
          <a:extLst>
            <a:ext uri="{FF2B5EF4-FFF2-40B4-BE49-F238E27FC236}">
              <a16:creationId xmlns:a16="http://schemas.microsoft.com/office/drawing/2014/main" id="{00000000-0008-0000-0300-0000D6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15" name="AutoShape 44">
          <a:extLst>
            <a:ext uri="{FF2B5EF4-FFF2-40B4-BE49-F238E27FC236}">
              <a16:creationId xmlns:a16="http://schemas.microsoft.com/office/drawing/2014/main" id="{00000000-0008-0000-0300-0000D7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16" name="AutoShape 22">
          <a:extLst>
            <a:ext uri="{FF2B5EF4-FFF2-40B4-BE49-F238E27FC236}">
              <a16:creationId xmlns:a16="http://schemas.microsoft.com/office/drawing/2014/main" id="{00000000-0008-0000-0300-0000D8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17" name="AutoShape 22">
          <a:extLst>
            <a:ext uri="{FF2B5EF4-FFF2-40B4-BE49-F238E27FC236}">
              <a16:creationId xmlns:a16="http://schemas.microsoft.com/office/drawing/2014/main" id="{00000000-0008-0000-0300-0000D9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18" name="AutoShape 24">
          <a:extLst>
            <a:ext uri="{FF2B5EF4-FFF2-40B4-BE49-F238E27FC236}">
              <a16:creationId xmlns:a16="http://schemas.microsoft.com/office/drawing/2014/main" id="{00000000-0008-0000-0300-0000DA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19" name="AutoShape 26">
          <a:extLst>
            <a:ext uri="{FF2B5EF4-FFF2-40B4-BE49-F238E27FC236}">
              <a16:creationId xmlns:a16="http://schemas.microsoft.com/office/drawing/2014/main" id="{00000000-0008-0000-0300-0000DB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20" name="AutoShape 22">
          <a:extLst>
            <a:ext uri="{FF2B5EF4-FFF2-40B4-BE49-F238E27FC236}">
              <a16:creationId xmlns:a16="http://schemas.microsoft.com/office/drawing/2014/main" id="{00000000-0008-0000-0300-0000DC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21" name="AutoShape 24">
          <a:extLst>
            <a:ext uri="{FF2B5EF4-FFF2-40B4-BE49-F238E27FC236}">
              <a16:creationId xmlns:a16="http://schemas.microsoft.com/office/drawing/2014/main" id="{00000000-0008-0000-0300-0000DD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22" name="AutoShape 26">
          <a:extLst>
            <a:ext uri="{FF2B5EF4-FFF2-40B4-BE49-F238E27FC236}">
              <a16:creationId xmlns:a16="http://schemas.microsoft.com/office/drawing/2014/main" id="{00000000-0008-0000-0300-0000DE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23" name="AutoShape 22">
          <a:extLst>
            <a:ext uri="{FF2B5EF4-FFF2-40B4-BE49-F238E27FC236}">
              <a16:creationId xmlns:a16="http://schemas.microsoft.com/office/drawing/2014/main" id="{00000000-0008-0000-0300-0000DF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24" name="AutoShape 24">
          <a:extLst>
            <a:ext uri="{FF2B5EF4-FFF2-40B4-BE49-F238E27FC236}">
              <a16:creationId xmlns:a16="http://schemas.microsoft.com/office/drawing/2014/main" id="{00000000-0008-0000-0300-0000E0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25" name="AutoShape 26">
          <a:extLst>
            <a:ext uri="{FF2B5EF4-FFF2-40B4-BE49-F238E27FC236}">
              <a16:creationId xmlns:a16="http://schemas.microsoft.com/office/drawing/2014/main" id="{00000000-0008-0000-0300-0000E1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26" name="AutoShape 22">
          <a:extLst>
            <a:ext uri="{FF2B5EF4-FFF2-40B4-BE49-F238E27FC236}">
              <a16:creationId xmlns:a16="http://schemas.microsoft.com/office/drawing/2014/main" id="{00000000-0008-0000-0300-0000E2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27" name="AutoShape 24">
          <a:extLst>
            <a:ext uri="{FF2B5EF4-FFF2-40B4-BE49-F238E27FC236}">
              <a16:creationId xmlns:a16="http://schemas.microsoft.com/office/drawing/2014/main" id="{00000000-0008-0000-0300-0000E3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28" name="AutoShape 26">
          <a:extLst>
            <a:ext uri="{FF2B5EF4-FFF2-40B4-BE49-F238E27FC236}">
              <a16:creationId xmlns:a16="http://schemas.microsoft.com/office/drawing/2014/main" id="{00000000-0008-0000-0300-0000E4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29" name="AutoShape 22">
          <a:extLst>
            <a:ext uri="{FF2B5EF4-FFF2-40B4-BE49-F238E27FC236}">
              <a16:creationId xmlns:a16="http://schemas.microsoft.com/office/drawing/2014/main" id="{00000000-0008-0000-0300-0000E5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30" name="AutoShape 24">
          <a:extLst>
            <a:ext uri="{FF2B5EF4-FFF2-40B4-BE49-F238E27FC236}">
              <a16:creationId xmlns:a16="http://schemas.microsoft.com/office/drawing/2014/main" id="{00000000-0008-0000-0300-0000E6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31" name="AutoShape 26">
          <a:extLst>
            <a:ext uri="{FF2B5EF4-FFF2-40B4-BE49-F238E27FC236}">
              <a16:creationId xmlns:a16="http://schemas.microsoft.com/office/drawing/2014/main" id="{00000000-0008-0000-0300-0000E7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32" name="AutoShape 22">
          <a:extLst>
            <a:ext uri="{FF2B5EF4-FFF2-40B4-BE49-F238E27FC236}">
              <a16:creationId xmlns:a16="http://schemas.microsoft.com/office/drawing/2014/main" id="{00000000-0008-0000-0300-0000E8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33" name="AutoShape 22">
          <a:extLst>
            <a:ext uri="{FF2B5EF4-FFF2-40B4-BE49-F238E27FC236}">
              <a16:creationId xmlns:a16="http://schemas.microsoft.com/office/drawing/2014/main" id="{00000000-0008-0000-0300-0000E9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34" name="AutoShape 24">
          <a:extLst>
            <a:ext uri="{FF2B5EF4-FFF2-40B4-BE49-F238E27FC236}">
              <a16:creationId xmlns:a16="http://schemas.microsoft.com/office/drawing/2014/main" id="{00000000-0008-0000-0300-0000EA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35" name="AutoShape 26">
          <a:extLst>
            <a:ext uri="{FF2B5EF4-FFF2-40B4-BE49-F238E27FC236}">
              <a16:creationId xmlns:a16="http://schemas.microsoft.com/office/drawing/2014/main" id="{00000000-0008-0000-0300-0000EB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36" name="AutoShape 22">
          <a:extLst>
            <a:ext uri="{FF2B5EF4-FFF2-40B4-BE49-F238E27FC236}">
              <a16:creationId xmlns:a16="http://schemas.microsoft.com/office/drawing/2014/main" id="{00000000-0008-0000-0300-0000EC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37" name="AutoShape 22">
          <a:extLst>
            <a:ext uri="{FF2B5EF4-FFF2-40B4-BE49-F238E27FC236}">
              <a16:creationId xmlns:a16="http://schemas.microsoft.com/office/drawing/2014/main" id="{00000000-0008-0000-0300-0000ED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38" name="AutoShape 24">
          <a:extLst>
            <a:ext uri="{FF2B5EF4-FFF2-40B4-BE49-F238E27FC236}">
              <a16:creationId xmlns:a16="http://schemas.microsoft.com/office/drawing/2014/main" id="{00000000-0008-0000-0300-0000EE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39" name="AutoShape 26">
          <a:extLst>
            <a:ext uri="{FF2B5EF4-FFF2-40B4-BE49-F238E27FC236}">
              <a16:creationId xmlns:a16="http://schemas.microsoft.com/office/drawing/2014/main" id="{00000000-0008-0000-0300-0000EF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40" name="AutoShape 22">
          <a:extLst>
            <a:ext uri="{FF2B5EF4-FFF2-40B4-BE49-F238E27FC236}">
              <a16:creationId xmlns:a16="http://schemas.microsoft.com/office/drawing/2014/main" id="{00000000-0008-0000-0300-0000F0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41" name="AutoShape 24">
          <a:extLst>
            <a:ext uri="{FF2B5EF4-FFF2-40B4-BE49-F238E27FC236}">
              <a16:creationId xmlns:a16="http://schemas.microsoft.com/office/drawing/2014/main" id="{00000000-0008-0000-0300-0000F1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42" name="AutoShape 26">
          <a:extLst>
            <a:ext uri="{FF2B5EF4-FFF2-40B4-BE49-F238E27FC236}">
              <a16:creationId xmlns:a16="http://schemas.microsoft.com/office/drawing/2014/main" id="{00000000-0008-0000-0300-0000F2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43" name="AutoShape 22">
          <a:extLst>
            <a:ext uri="{FF2B5EF4-FFF2-40B4-BE49-F238E27FC236}">
              <a16:creationId xmlns:a16="http://schemas.microsoft.com/office/drawing/2014/main" id="{00000000-0008-0000-0300-0000F3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44" name="AutoShape 24">
          <a:extLst>
            <a:ext uri="{FF2B5EF4-FFF2-40B4-BE49-F238E27FC236}">
              <a16:creationId xmlns:a16="http://schemas.microsoft.com/office/drawing/2014/main" id="{00000000-0008-0000-0300-0000F4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45" name="AutoShape 26">
          <a:extLst>
            <a:ext uri="{FF2B5EF4-FFF2-40B4-BE49-F238E27FC236}">
              <a16:creationId xmlns:a16="http://schemas.microsoft.com/office/drawing/2014/main" id="{00000000-0008-0000-0300-0000F5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46" name="AutoShape 22">
          <a:extLst>
            <a:ext uri="{FF2B5EF4-FFF2-40B4-BE49-F238E27FC236}">
              <a16:creationId xmlns:a16="http://schemas.microsoft.com/office/drawing/2014/main" id="{00000000-0008-0000-0300-0000F6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47" name="AutoShape 24">
          <a:extLst>
            <a:ext uri="{FF2B5EF4-FFF2-40B4-BE49-F238E27FC236}">
              <a16:creationId xmlns:a16="http://schemas.microsoft.com/office/drawing/2014/main" id="{00000000-0008-0000-0300-0000F7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48" name="AutoShape 26">
          <a:extLst>
            <a:ext uri="{FF2B5EF4-FFF2-40B4-BE49-F238E27FC236}">
              <a16:creationId xmlns:a16="http://schemas.microsoft.com/office/drawing/2014/main" id="{00000000-0008-0000-0300-0000F8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49" name="AutoShape 22">
          <a:extLst>
            <a:ext uri="{FF2B5EF4-FFF2-40B4-BE49-F238E27FC236}">
              <a16:creationId xmlns:a16="http://schemas.microsoft.com/office/drawing/2014/main" id="{00000000-0008-0000-0300-0000F9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50" name="AutoShape 24">
          <a:extLst>
            <a:ext uri="{FF2B5EF4-FFF2-40B4-BE49-F238E27FC236}">
              <a16:creationId xmlns:a16="http://schemas.microsoft.com/office/drawing/2014/main" id="{00000000-0008-0000-0300-0000FA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51" name="AutoShape 26">
          <a:extLst>
            <a:ext uri="{FF2B5EF4-FFF2-40B4-BE49-F238E27FC236}">
              <a16:creationId xmlns:a16="http://schemas.microsoft.com/office/drawing/2014/main" id="{00000000-0008-0000-0300-0000FB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52" name="AutoShape 22">
          <a:extLst>
            <a:ext uri="{FF2B5EF4-FFF2-40B4-BE49-F238E27FC236}">
              <a16:creationId xmlns:a16="http://schemas.microsoft.com/office/drawing/2014/main" id="{00000000-0008-0000-0300-0000FC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53" name="AutoShape 24">
          <a:extLst>
            <a:ext uri="{FF2B5EF4-FFF2-40B4-BE49-F238E27FC236}">
              <a16:creationId xmlns:a16="http://schemas.microsoft.com/office/drawing/2014/main" id="{00000000-0008-0000-0300-0000FD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54" name="AutoShape 26">
          <a:extLst>
            <a:ext uri="{FF2B5EF4-FFF2-40B4-BE49-F238E27FC236}">
              <a16:creationId xmlns:a16="http://schemas.microsoft.com/office/drawing/2014/main" id="{00000000-0008-0000-0300-0000FE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55" name="AutoShape 22">
          <a:extLst>
            <a:ext uri="{FF2B5EF4-FFF2-40B4-BE49-F238E27FC236}">
              <a16:creationId xmlns:a16="http://schemas.microsoft.com/office/drawing/2014/main" id="{00000000-0008-0000-0300-0000FF00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56" name="AutoShape 24">
          <a:extLst>
            <a:ext uri="{FF2B5EF4-FFF2-40B4-BE49-F238E27FC236}">
              <a16:creationId xmlns:a16="http://schemas.microsoft.com/office/drawing/2014/main" id="{00000000-0008-0000-0300-000000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57" name="AutoShape 26">
          <a:extLst>
            <a:ext uri="{FF2B5EF4-FFF2-40B4-BE49-F238E27FC236}">
              <a16:creationId xmlns:a16="http://schemas.microsoft.com/office/drawing/2014/main" id="{00000000-0008-0000-0300-000001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58" name="AutoShape 22">
          <a:extLst>
            <a:ext uri="{FF2B5EF4-FFF2-40B4-BE49-F238E27FC236}">
              <a16:creationId xmlns:a16="http://schemas.microsoft.com/office/drawing/2014/main" id="{00000000-0008-0000-0300-000002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59" name="AutoShape 24">
          <a:extLst>
            <a:ext uri="{FF2B5EF4-FFF2-40B4-BE49-F238E27FC236}">
              <a16:creationId xmlns:a16="http://schemas.microsoft.com/office/drawing/2014/main" id="{00000000-0008-0000-0300-000003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60" name="AutoShape 26">
          <a:extLst>
            <a:ext uri="{FF2B5EF4-FFF2-40B4-BE49-F238E27FC236}">
              <a16:creationId xmlns:a16="http://schemas.microsoft.com/office/drawing/2014/main" id="{00000000-0008-0000-0300-000004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61" name="AutoShape 22">
          <a:extLst>
            <a:ext uri="{FF2B5EF4-FFF2-40B4-BE49-F238E27FC236}">
              <a16:creationId xmlns:a16="http://schemas.microsoft.com/office/drawing/2014/main" id="{00000000-0008-0000-0300-000005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62" name="AutoShape 24">
          <a:extLst>
            <a:ext uri="{FF2B5EF4-FFF2-40B4-BE49-F238E27FC236}">
              <a16:creationId xmlns:a16="http://schemas.microsoft.com/office/drawing/2014/main" id="{00000000-0008-0000-0300-000006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63" name="AutoShape 26">
          <a:extLst>
            <a:ext uri="{FF2B5EF4-FFF2-40B4-BE49-F238E27FC236}">
              <a16:creationId xmlns:a16="http://schemas.microsoft.com/office/drawing/2014/main" id="{00000000-0008-0000-0300-000007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64" name="AutoShape 22">
          <a:extLst>
            <a:ext uri="{FF2B5EF4-FFF2-40B4-BE49-F238E27FC236}">
              <a16:creationId xmlns:a16="http://schemas.microsoft.com/office/drawing/2014/main" id="{00000000-0008-0000-0300-000008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65" name="AutoShape 22">
          <a:extLst>
            <a:ext uri="{FF2B5EF4-FFF2-40B4-BE49-F238E27FC236}">
              <a16:creationId xmlns:a16="http://schemas.microsoft.com/office/drawing/2014/main" id="{00000000-0008-0000-0300-000009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66" name="AutoShape 24">
          <a:extLst>
            <a:ext uri="{FF2B5EF4-FFF2-40B4-BE49-F238E27FC236}">
              <a16:creationId xmlns:a16="http://schemas.microsoft.com/office/drawing/2014/main" id="{00000000-0008-0000-0300-00000A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67" name="AutoShape 26">
          <a:extLst>
            <a:ext uri="{FF2B5EF4-FFF2-40B4-BE49-F238E27FC236}">
              <a16:creationId xmlns:a16="http://schemas.microsoft.com/office/drawing/2014/main" id="{00000000-0008-0000-0300-00000B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68" name="AutoShape 22">
          <a:extLst>
            <a:ext uri="{FF2B5EF4-FFF2-40B4-BE49-F238E27FC236}">
              <a16:creationId xmlns:a16="http://schemas.microsoft.com/office/drawing/2014/main" id="{00000000-0008-0000-0300-00000C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69" name="AutoShape 24">
          <a:extLst>
            <a:ext uri="{FF2B5EF4-FFF2-40B4-BE49-F238E27FC236}">
              <a16:creationId xmlns:a16="http://schemas.microsoft.com/office/drawing/2014/main" id="{00000000-0008-0000-0300-00000D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70" name="AutoShape 26">
          <a:extLst>
            <a:ext uri="{FF2B5EF4-FFF2-40B4-BE49-F238E27FC236}">
              <a16:creationId xmlns:a16="http://schemas.microsoft.com/office/drawing/2014/main" id="{00000000-0008-0000-0300-00000E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71" name="AutoShape 22">
          <a:extLst>
            <a:ext uri="{FF2B5EF4-FFF2-40B4-BE49-F238E27FC236}">
              <a16:creationId xmlns:a16="http://schemas.microsoft.com/office/drawing/2014/main" id="{00000000-0008-0000-0300-00000F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72" name="AutoShape 22">
          <a:extLst>
            <a:ext uri="{FF2B5EF4-FFF2-40B4-BE49-F238E27FC236}">
              <a16:creationId xmlns:a16="http://schemas.microsoft.com/office/drawing/2014/main" id="{00000000-0008-0000-0300-000010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73" name="AutoShape 24">
          <a:extLst>
            <a:ext uri="{FF2B5EF4-FFF2-40B4-BE49-F238E27FC236}">
              <a16:creationId xmlns:a16="http://schemas.microsoft.com/office/drawing/2014/main" id="{00000000-0008-0000-0300-000011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74" name="AutoShape 26">
          <a:extLst>
            <a:ext uri="{FF2B5EF4-FFF2-40B4-BE49-F238E27FC236}">
              <a16:creationId xmlns:a16="http://schemas.microsoft.com/office/drawing/2014/main" id="{00000000-0008-0000-0300-000012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75" name="AutoShape 22">
          <a:extLst>
            <a:ext uri="{FF2B5EF4-FFF2-40B4-BE49-F238E27FC236}">
              <a16:creationId xmlns:a16="http://schemas.microsoft.com/office/drawing/2014/main" id="{00000000-0008-0000-0300-000013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76" name="AutoShape 24">
          <a:extLst>
            <a:ext uri="{FF2B5EF4-FFF2-40B4-BE49-F238E27FC236}">
              <a16:creationId xmlns:a16="http://schemas.microsoft.com/office/drawing/2014/main" id="{00000000-0008-0000-0300-000014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7</xdr:row>
      <xdr:rowOff>0</xdr:rowOff>
    </xdr:from>
    <xdr:ext cx="152400" cy="152400"/>
    <xdr:sp macro="" textlink="">
      <xdr:nvSpPr>
        <xdr:cNvPr id="277" name="AutoShape 26">
          <a:extLst>
            <a:ext uri="{FF2B5EF4-FFF2-40B4-BE49-F238E27FC236}">
              <a16:creationId xmlns:a16="http://schemas.microsoft.com/office/drawing/2014/main" id="{00000000-0008-0000-0300-000015010000}"/>
            </a:ext>
          </a:extLst>
        </xdr:cNvPr>
        <xdr:cNvSpPr>
          <a:spLocks noChangeAspect="1" noChangeArrowheads="1"/>
        </xdr:cNvSpPr>
      </xdr:nvSpPr>
      <xdr:spPr bwMode="auto">
        <a:xfrm>
          <a:off x="11677650" y="2400300"/>
          <a:ext cx="152400" cy="1524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0</xdr:col>
      <xdr:colOff>23811</xdr:colOff>
      <xdr:row>9</xdr:row>
      <xdr:rowOff>138111</xdr:rowOff>
    </xdr:from>
    <xdr:to>
      <xdr:col>2</xdr:col>
      <xdr:colOff>2971800</xdr:colOff>
      <xdr:row>30</xdr:row>
      <xdr:rowOff>152399</xdr:rowOff>
    </xdr:to>
    <xdr:graphicFrame macro="">
      <xdr:nvGraphicFramePr>
        <xdr:cNvPr id="3" name="Chart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leaned/I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anatekW/Desktop/sanatek%20Documents/Copy%20of%20DPA's%202021%20APP%20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Users/ElmimohamedI/Downloads/2022%20WGYD%20Budget_colour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nual Sourcing Plan"/>
      <sheetName val="Sourcing Methods Mapping"/>
    </sheetNames>
    <sheetDataSet>
      <sheetData sheetId="0"/>
      <sheetData sheetId="1">
        <row r="17">
          <cell r="H17" t="str">
            <v xml:space="preserve">INDV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ultancy, Goods &amp; Works"/>
      <sheetName val="Non Consultancy"/>
      <sheetName val="Sourcing Methods Mapping"/>
    </sheetNames>
    <sheetDataSet>
      <sheetData sheetId="0">
        <row r="39">
          <cell r="I39" t="str">
            <v>MS(100%)</v>
          </cell>
        </row>
      </sheetData>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efreshError="1">
        <row r="2">
          <cell r="K2" t="str">
            <v>PB-JPA04</v>
          </cell>
        </row>
        <row r="15">
          <cell r="K15" t="str">
            <v>PB-EUC41</v>
          </cell>
          <cell r="N15">
            <v>59300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sheetPr>
  <dimension ref="A1:EV233"/>
  <sheetViews>
    <sheetView tabSelected="1" topLeftCell="A67" zoomScale="95" zoomScaleNormal="95" workbookViewId="0">
      <selection activeCell="D70" sqref="D70"/>
    </sheetView>
  </sheetViews>
  <sheetFormatPr defaultColWidth="9.25" defaultRowHeight="14.25" x14ac:dyDescent="0.25"/>
  <cols>
    <col min="1" max="1" width="2.75" style="150" customWidth="1"/>
    <col min="2" max="2" width="3.25" style="158" bestFit="1" customWidth="1"/>
    <col min="3" max="3" width="48.25" style="150" customWidth="1"/>
    <col min="4" max="4" width="26" style="95" customWidth="1"/>
    <col min="5" max="5" width="13.25" style="95" customWidth="1"/>
    <col min="6" max="7" width="14.5" style="95" customWidth="1"/>
    <col min="8" max="8" width="25.25" style="65" bestFit="1" customWidth="1"/>
    <col min="9" max="9" width="23.375" style="137" customWidth="1"/>
    <col min="10" max="10" width="30.125" style="137" customWidth="1"/>
    <col min="11" max="19" width="14.75" style="137" customWidth="1"/>
    <col min="20" max="20" width="7.5" style="150" customWidth="1"/>
    <col min="21" max="21" width="3" style="150" customWidth="1"/>
    <col min="22" max="23" width="9.25" style="150"/>
    <col min="24" max="24" width="9.25" style="150" customWidth="1"/>
    <col min="25" max="16384" width="9.25" style="150"/>
  </cols>
  <sheetData>
    <row r="1" spans="1:152" x14ac:dyDescent="0.25">
      <c r="A1" s="157"/>
      <c r="C1" s="157"/>
      <c r="D1" s="94"/>
      <c r="E1" s="94"/>
      <c r="F1" s="94"/>
      <c r="G1" s="94"/>
      <c r="H1" s="64"/>
      <c r="I1" s="37"/>
      <c r="J1" s="37"/>
      <c r="K1" s="37"/>
      <c r="L1" s="37"/>
      <c r="M1" s="37"/>
      <c r="N1" s="37"/>
      <c r="O1" s="37"/>
      <c r="P1" s="37"/>
      <c r="Q1" s="37"/>
      <c r="R1" s="37"/>
      <c r="S1" s="37"/>
      <c r="T1" s="157"/>
      <c r="U1" s="157"/>
    </row>
    <row r="2" spans="1:152" x14ac:dyDescent="0.25">
      <c r="A2" s="157"/>
      <c r="B2" s="53"/>
      <c r="U2" s="157"/>
    </row>
    <row r="3" spans="1:152" ht="45" x14ac:dyDescent="0.25">
      <c r="A3" s="157"/>
      <c r="B3" s="53"/>
      <c r="C3" s="41" t="s">
        <v>92</v>
      </c>
      <c r="D3" s="281" t="s">
        <v>86</v>
      </c>
      <c r="E3" s="273" t="s">
        <v>81</v>
      </c>
      <c r="F3" s="273" t="s">
        <v>80</v>
      </c>
      <c r="G3" s="273" t="s">
        <v>59</v>
      </c>
      <c r="H3" s="66" t="s">
        <v>87</v>
      </c>
      <c r="I3" s="41" t="s">
        <v>88</v>
      </c>
      <c r="J3" s="42" t="s">
        <v>66</v>
      </c>
      <c r="K3" s="42" t="s">
        <v>60</v>
      </c>
      <c r="L3" s="42" t="s">
        <v>61</v>
      </c>
      <c r="M3" s="42" t="s">
        <v>62</v>
      </c>
      <c r="N3" s="42" t="s">
        <v>63</v>
      </c>
      <c r="O3" s="42" t="s">
        <v>69</v>
      </c>
      <c r="P3" s="42" t="s">
        <v>68</v>
      </c>
      <c r="Q3" s="42" t="s">
        <v>63</v>
      </c>
      <c r="R3" s="42" t="s">
        <v>64</v>
      </c>
      <c r="S3" s="42" t="s">
        <v>65</v>
      </c>
      <c r="U3" s="157"/>
    </row>
    <row r="4" spans="1:152" s="149" customFormat="1" ht="15" customHeight="1" x14ac:dyDescent="0.25">
      <c r="A4" s="38"/>
      <c r="B4" s="53"/>
      <c r="C4" s="96" t="s">
        <v>998</v>
      </c>
      <c r="D4" s="398"/>
      <c r="E4" s="399"/>
      <c r="F4" s="399"/>
      <c r="G4" s="399"/>
      <c r="H4" s="399"/>
      <c r="I4" s="399"/>
      <c r="J4" s="399"/>
      <c r="K4" s="399"/>
      <c r="L4" s="399"/>
      <c r="M4" s="399"/>
      <c r="N4" s="399"/>
      <c r="O4" s="399"/>
      <c r="P4" s="399"/>
      <c r="Q4" s="399"/>
      <c r="R4" s="399"/>
      <c r="S4" s="400"/>
      <c r="T4" s="53"/>
      <c r="U4" s="157"/>
    </row>
    <row r="5" spans="1:152" s="158" customFormat="1" ht="114" x14ac:dyDescent="0.25">
      <c r="A5" s="157"/>
      <c r="B5" s="53"/>
      <c r="C5" s="97" t="s">
        <v>249</v>
      </c>
      <c r="D5" s="80" t="s">
        <v>226</v>
      </c>
      <c r="E5" s="97" t="s">
        <v>3</v>
      </c>
      <c r="F5" s="97" t="s">
        <v>24</v>
      </c>
      <c r="G5" s="97" t="s">
        <v>53</v>
      </c>
      <c r="H5" s="100">
        <v>436427</v>
      </c>
      <c r="I5" s="52" t="s">
        <v>250</v>
      </c>
      <c r="J5" s="142">
        <v>44620</v>
      </c>
      <c r="K5" s="151">
        <v>44630</v>
      </c>
      <c r="L5" s="151">
        <v>44681</v>
      </c>
      <c r="M5" s="151">
        <v>44696</v>
      </c>
      <c r="N5" s="151">
        <v>44706</v>
      </c>
      <c r="O5" s="151">
        <v>44713</v>
      </c>
      <c r="P5" s="151">
        <v>44715</v>
      </c>
      <c r="Q5" s="151">
        <v>44716</v>
      </c>
      <c r="R5" s="151">
        <v>44725</v>
      </c>
      <c r="S5" s="151">
        <v>44727</v>
      </c>
      <c r="U5" s="157"/>
    </row>
    <row r="6" spans="1:152" s="158" customFormat="1" ht="57" x14ac:dyDescent="0.25">
      <c r="A6" s="157"/>
      <c r="B6" s="53"/>
      <c r="C6" s="97" t="s">
        <v>251</v>
      </c>
      <c r="D6" s="80" t="s">
        <v>252</v>
      </c>
      <c r="E6" s="97" t="s">
        <v>3</v>
      </c>
      <c r="F6" s="97" t="s">
        <v>24</v>
      </c>
      <c r="G6" s="97" t="s">
        <v>53</v>
      </c>
      <c r="H6" s="100">
        <v>167000</v>
      </c>
      <c r="I6" s="52" t="s">
        <v>250</v>
      </c>
      <c r="J6" s="142">
        <v>44620</v>
      </c>
      <c r="K6" s="151">
        <v>44630</v>
      </c>
      <c r="L6" s="151">
        <v>44681</v>
      </c>
      <c r="M6" s="151">
        <v>44696</v>
      </c>
      <c r="N6" s="151">
        <v>44706</v>
      </c>
      <c r="O6" s="151">
        <v>44713</v>
      </c>
      <c r="P6" s="151">
        <v>44715</v>
      </c>
      <c r="Q6" s="151">
        <v>44716</v>
      </c>
      <c r="R6" s="151">
        <v>44726</v>
      </c>
      <c r="S6" s="151">
        <v>44728</v>
      </c>
      <c r="U6" s="157"/>
    </row>
    <row r="7" spans="1:152" ht="30" x14ac:dyDescent="0.25">
      <c r="A7" s="157"/>
      <c r="B7" s="53"/>
      <c r="C7" s="299" t="s">
        <v>253</v>
      </c>
      <c r="D7" s="80" t="s">
        <v>97</v>
      </c>
      <c r="E7" s="147" t="s">
        <v>3</v>
      </c>
      <c r="F7" s="267" t="s">
        <v>93</v>
      </c>
      <c r="G7" s="147" t="s">
        <v>53</v>
      </c>
      <c r="H7" s="156">
        <v>18000</v>
      </c>
      <c r="I7" s="140" t="s">
        <v>94</v>
      </c>
      <c r="J7" s="73">
        <v>44648</v>
      </c>
      <c r="K7" s="151">
        <v>44630</v>
      </c>
      <c r="L7" s="151">
        <v>44681</v>
      </c>
      <c r="M7" s="151">
        <v>44696</v>
      </c>
      <c r="N7" s="151">
        <v>44706</v>
      </c>
      <c r="O7" s="151">
        <v>44713</v>
      </c>
      <c r="P7" s="151">
        <v>44715</v>
      </c>
      <c r="Q7" s="151">
        <v>44716</v>
      </c>
      <c r="R7" s="151">
        <v>44727</v>
      </c>
      <c r="S7" s="151">
        <v>44729</v>
      </c>
      <c r="U7" s="157"/>
    </row>
    <row r="8" spans="1:152" ht="45" customHeight="1" x14ac:dyDescent="0.25">
      <c r="A8" s="157"/>
      <c r="B8" s="53"/>
      <c r="C8" s="300" t="s">
        <v>116</v>
      </c>
      <c r="D8" s="80" t="s">
        <v>112</v>
      </c>
      <c r="E8" s="147" t="s">
        <v>3</v>
      </c>
      <c r="F8" s="267" t="s">
        <v>93</v>
      </c>
      <c r="G8" s="147" t="s">
        <v>53</v>
      </c>
      <c r="H8" s="156">
        <v>9700</v>
      </c>
      <c r="I8" s="140" t="s">
        <v>94</v>
      </c>
      <c r="J8" s="73">
        <v>44661</v>
      </c>
      <c r="K8" s="142">
        <f t="shared" ref="K8:K10" si="0">J8+5</f>
        <v>44666</v>
      </c>
      <c r="L8" s="142">
        <f t="shared" ref="L8:L10" si="1">K8+30</f>
        <v>44696</v>
      </c>
      <c r="M8" s="142">
        <f t="shared" ref="M8:M10" si="2">L8+21</f>
        <v>44717</v>
      </c>
      <c r="N8" s="142">
        <f t="shared" ref="N8:N10" si="3">M8+7</f>
        <v>44724</v>
      </c>
      <c r="O8" s="142">
        <f t="shared" ref="O8:O10" si="4">N8+5</f>
        <v>44729</v>
      </c>
      <c r="P8" s="142">
        <f t="shared" ref="P8:Q10" si="5">O8+7</f>
        <v>44736</v>
      </c>
      <c r="Q8" s="142">
        <f t="shared" si="5"/>
        <v>44743</v>
      </c>
      <c r="R8" s="151">
        <v>44728</v>
      </c>
      <c r="S8" s="151">
        <v>44730</v>
      </c>
      <c r="U8" s="157"/>
    </row>
    <row r="9" spans="1:152" ht="34.9" customHeight="1" x14ac:dyDescent="0.25">
      <c r="A9" s="157"/>
      <c r="B9" s="53"/>
      <c r="C9" s="300" t="s">
        <v>114</v>
      </c>
      <c r="D9" s="80" t="s">
        <v>113</v>
      </c>
      <c r="E9" s="80" t="s">
        <v>3</v>
      </c>
      <c r="F9" s="274" t="s">
        <v>93</v>
      </c>
      <c r="G9" s="80" t="s">
        <v>53</v>
      </c>
      <c r="H9" s="70">
        <v>42000</v>
      </c>
      <c r="I9" s="76" t="s">
        <v>94</v>
      </c>
      <c r="J9" s="73">
        <v>44653</v>
      </c>
      <c r="K9" s="142">
        <f t="shared" si="0"/>
        <v>44658</v>
      </c>
      <c r="L9" s="142">
        <f t="shared" si="1"/>
        <v>44688</v>
      </c>
      <c r="M9" s="142">
        <f t="shared" si="2"/>
        <v>44709</v>
      </c>
      <c r="N9" s="142">
        <f t="shared" si="3"/>
        <v>44716</v>
      </c>
      <c r="O9" s="142">
        <f t="shared" si="4"/>
        <v>44721</v>
      </c>
      <c r="P9" s="142">
        <f t="shared" si="5"/>
        <v>44728</v>
      </c>
      <c r="Q9" s="142">
        <f t="shared" si="5"/>
        <v>44735</v>
      </c>
      <c r="R9" s="151">
        <v>44729</v>
      </c>
      <c r="S9" s="151">
        <v>44731</v>
      </c>
      <c r="U9" s="157"/>
    </row>
    <row r="10" spans="1:152" ht="30" x14ac:dyDescent="0.25">
      <c r="A10" s="157"/>
      <c r="B10" s="53"/>
      <c r="C10" s="167" t="s">
        <v>254</v>
      </c>
      <c r="D10" s="80" t="s">
        <v>115</v>
      </c>
      <c r="E10" s="80" t="s">
        <v>3</v>
      </c>
      <c r="F10" s="274" t="s">
        <v>93</v>
      </c>
      <c r="G10" s="80" t="s">
        <v>53</v>
      </c>
      <c r="H10" s="70">
        <v>40000</v>
      </c>
      <c r="I10" s="76" t="s">
        <v>94</v>
      </c>
      <c r="J10" s="73">
        <v>44709</v>
      </c>
      <c r="K10" s="142">
        <f t="shared" si="0"/>
        <v>44714</v>
      </c>
      <c r="L10" s="142">
        <f t="shared" si="1"/>
        <v>44744</v>
      </c>
      <c r="M10" s="142">
        <f t="shared" si="2"/>
        <v>44765</v>
      </c>
      <c r="N10" s="142">
        <f t="shared" si="3"/>
        <v>44772</v>
      </c>
      <c r="O10" s="142">
        <f t="shared" si="4"/>
        <v>44777</v>
      </c>
      <c r="P10" s="142">
        <f t="shared" si="5"/>
        <v>44784</v>
      </c>
      <c r="Q10" s="142">
        <f t="shared" si="5"/>
        <v>44791</v>
      </c>
      <c r="R10" s="151">
        <v>44730</v>
      </c>
      <c r="S10" s="151">
        <v>44732</v>
      </c>
      <c r="U10" s="157"/>
      <c r="X10" s="158"/>
      <c r="Y10" s="158"/>
      <c r="Z10" s="158"/>
      <c r="AA10" s="158"/>
      <c r="AB10" s="158"/>
      <c r="AC10" s="158"/>
      <c r="AD10" s="158"/>
      <c r="AE10" s="158"/>
      <c r="AF10" s="158"/>
      <c r="AG10" s="158"/>
      <c r="AH10" s="158"/>
      <c r="AI10" s="158"/>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c r="BQ10" s="158"/>
      <c r="BR10" s="158"/>
      <c r="BS10" s="158"/>
      <c r="BT10" s="158"/>
      <c r="BU10" s="158"/>
      <c r="BV10" s="158"/>
      <c r="BW10" s="158"/>
      <c r="BX10" s="158"/>
      <c r="BY10" s="158"/>
      <c r="BZ10" s="158"/>
      <c r="CA10" s="158"/>
      <c r="CB10" s="158"/>
      <c r="CC10" s="158"/>
      <c r="CD10" s="158"/>
      <c r="CE10" s="158"/>
      <c r="CF10" s="158"/>
      <c r="CG10" s="158"/>
      <c r="CH10" s="158"/>
      <c r="CI10" s="158"/>
      <c r="CJ10" s="158"/>
      <c r="CK10" s="158"/>
      <c r="CL10" s="158"/>
      <c r="CM10" s="158"/>
      <c r="CN10" s="158"/>
      <c r="CO10" s="158"/>
      <c r="CP10" s="158"/>
      <c r="CQ10" s="158"/>
      <c r="CR10" s="158"/>
      <c r="CS10" s="158"/>
      <c r="CT10" s="158"/>
      <c r="CU10" s="158"/>
      <c r="CV10" s="158"/>
      <c r="CW10" s="158"/>
      <c r="CX10" s="158"/>
      <c r="CY10" s="158"/>
      <c r="CZ10" s="158"/>
      <c r="DA10" s="158"/>
      <c r="DB10" s="158"/>
      <c r="DC10" s="158"/>
      <c r="DD10" s="158"/>
      <c r="DE10" s="158"/>
      <c r="DF10" s="158"/>
      <c r="DG10" s="158"/>
      <c r="DH10" s="158"/>
      <c r="DI10" s="158"/>
      <c r="DJ10" s="158"/>
      <c r="DK10" s="158"/>
      <c r="DL10" s="158"/>
      <c r="DM10" s="158"/>
      <c r="DN10" s="158"/>
      <c r="DO10" s="158"/>
      <c r="DP10" s="158"/>
      <c r="DQ10" s="158"/>
      <c r="DR10" s="158"/>
      <c r="DS10" s="158"/>
      <c r="DT10" s="158"/>
      <c r="DU10" s="158"/>
      <c r="DV10" s="158"/>
      <c r="DW10" s="158"/>
      <c r="DX10" s="158"/>
      <c r="DY10" s="158"/>
      <c r="DZ10" s="158"/>
      <c r="EA10" s="158"/>
      <c r="EB10" s="158"/>
      <c r="EC10" s="158"/>
      <c r="ED10" s="158"/>
      <c r="EE10" s="158"/>
      <c r="EF10" s="158"/>
      <c r="EG10" s="158"/>
      <c r="EH10" s="158"/>
      <c r="EI10" s="158"/>
      <c r="EJ10" s="158"/>
      <c r="EK10" s="158"/>
      <c r="EL10" s="158"/>
      <c r="EM10" s="158"/>
      <c r="EN10" s="158"/>
      <c r="EO10" s="158"/>
      <c r="EP10" s="158"/>
      <c r="EQ10" s="158"/>
      <c r="ER10" s="158"/>
      <c r="ES10" s="158"/>
      <c r="ET10" s="158"/>
      <c r="EU10" s="158"/>
      <c r="EV10" s="158"/>
    </row>
    <row r="11" spans="1:152" s="149" customFormat="1" ht="28.5" x14ac:dyDescent="0.25">
      <c r="A11" s="157"/>
      <c r="B11" s="53"/>
      <c r="C11" s="111" t="s">
        <v>255</v>
      </c>
      <c r="D11" s="168" t="s">
        <v>117</v>
      </c>
      <c r="E11" s="80" t="s">
        <v>3</v>
      </c>
      <c r="F11" s="80" t="s">
        <v>67</v>
      </c>
      <c r="G11" s="80" t="s">
        <v>53</v>
      </c>
      <c r="H11" s="90">
        <v>84000</v>
      </c>
      <c r="I11" s="32" t="s">
        <v>109</v>
      </c>
      <c r="J11" s="142">
        <v>44602</v>
      </c>
      <c r="K11" s="151">
        <v>44612</v>
      </c>
      <c r="L11" s="151">
        <v>44630</v>
      </c>
      <c r="M11" s="151">
        <v>44635</v>
      </c>
      <c r="N11" s="151">
        <v>44638</v>
      </c>
      <c r="O11" s="151">
        <v>44643</v>
      </c>
      <c r="P11" s="151">
        <v>44650</v>
      </c>
      <c r="Q11" s="151">
        <v>44657</v>
      </c>
      <c r="R11" s="151">
        <v>44731</v>
      </c>
      <c r="S11" s="151">
        <v>44733</v>
      </c>
      <c r="U11" s="157"/>
    </row>
    <row r="12" spans="1:152" s="149" customFormat="1" ht="28.5" x14ac:dyDescent="0.25">
      <c r="A12" s="157"/>
      <c r="B12" s="53"/>
      <c r="C12" s="111" t="s">
        <v>256</v>
      </c>
      <c r="D12" s="168" t="s">
        <v>118</v>
      </c>
      <c r="E12" s="80" t="s">
        <v>3</v>
      </c>
      <c r="F12" s="80" t="s">
        <v>67</v>
      </c>
      <c r="G12" s="80" t="s">
        <v>53</v>
      </c>
      <c r="H12" s="90">
        <v>84000</v>
      </c>
      <c r="I12" s="32" t="s">
        <v>109</v>
      </c>
      <c r="J12" s="142">
        <v>44602</v>
      </c>
      <c r="K12" s="151">
        <v>44612</v>
      </c>
      <c r="L12" s="151">
        <v>44630</v>
      </c>
      <c r="M12" s="151">
        <v>44635</v>
      </c>
      <c r="N12" s="151">
        <v>44638</v>
      </c>
      <c r="O12" s="151">
        <v>44643</v>
      </c>
      <c r="P12" s="151">
        <v>44650</v>
      </c>
      <c r="Q12" s="151">
        <v>44657</v>
      </c>
      <c r="R12" s="151">
        <v>44732</v>
      </c>
      <c r="S12" s="151">
        <v>44734</v>
      </c>
      <c r="U12" s="157"/>
    </row>
    <row r="13" spans="1:152" s="149" customFormat="1" ht="28.5" x14ac:dyDescent="0.25">
      <c r="A13" s="157"/>
      <c r="B13" s="53"/>
      <c r="C13" s="111" t="s">
        <v>257</v>
      </c>
      <c r="D13" s="168" t="s">
        <v>119</v>
      </c>
      <c r="E13" s="80" t="s">
        <v>3</v>
      </c>
      <c r="F13" s="80" t="s">
        <v>67</v>
      </c>
      <c r="G13" s="80" t="s">
        <v>53</v>
      </c>
      <c r="H13" s="90">
        <v>84000</v>
      </c>
      <c r="I13" s="32" t="s">
        <v>109</v>
      </c>
      <c r="J13" s="142">
        <v>44602</v>
      </c>
      <c r="K13" s="151">
        <v>44612</v>
      </c>
      <c r="L13" s="151">
        <v>44630</v>
      </c>
      <c r="M13" s="151">
        <v>44635</v>
      </c>
      <c r="N13" s="151">
        <v>44638</v>
      </c>
      <c r="O13" s="151">
        <v>44643</v>
      </c>
      <c r="P13" s="151">
        <v>44650</v>
      </c>
      <c r="Q13" s="151">
        <v>44657</v>
      </c>
      <c r="R13" s="151">
        <v>44733</v>
      </c>
      <c r="S13" s="151">
        <v>44735</v>
      </c>
      <c r="U13" s="157"/>
    </row>
    <row r="14" spans="1:152" s="149" customFormat="1" ht="28.5" x14ac:dyDescent="0.25">
      <c r="A14" s="157"/>
      <c r="B14" s="53"/>
      <c r="C14" s="111" t="s">
        <v>258</v>
      </c>
      <c r="D14" s="168" t="s">
        <v>120</v>
      </c>
      <c r="E14" s="80" t="s">
        <v>3</v>
      </c>
      <c r="F14" s="80" t="s">
        <v>67</v>
      </c>
      <c r="G14" s="80" t="s">
        <v>53</v>
      </c>
      <c r="H14" s="90">
        <v>84000</v>
      </c>
      <c r="I14" s="32" t="s">
        <v>109</v>
      </c>
      <c r="J14" s="142">
        <v>44602</v>
      </c>
      <c r="K14" s="151">
        <v>44612</v>
      </c>
      <c r="L14" s="151">
        <v>44630</v>
      </c>
      <c r="M14" s="151">
        <v>44635</v>
      </c>
      <c r="N14" s="151">
        <v>44638</v>
      </c>
      <c r="O14" s="151">
        <v>44643</v>
      </c>
      <c r="P14" s="151">
        <v>44650</v>
      </c>
      <c r="Q14" s="151">
        <v>44657</v>
      </c>
      <c r="R14" s="151">
        <v>44734</v>
      </c>
      <c r="S14" s="151">
        <v>44736</v>
      </c>
      <c r="U14" s="157"/>
    </row>
    <row r="15" spans="1:152" s="149" customFormat="1" ht="28.5" x14ac:dyDescent="0.25">
      <c r="A15" s="157"/>
      <c r="B15" s="53"/>
      <c r="C15" s="111" t="s">
        <v>259</v>
      </c>
      <c r="D15" s="168" t="s">
        <v>121</v>
      </c>
      <c r="E15" s="80" t="s">
        <v>3</v>
      </c>
      <c r="F15" s="80" t="s">
        <v>67</v>
      </c>
      <c r="G15" s="80" t="s">
        <v>53</v>
      </c>
      <c r="H15" s="90">
        <v>96000</v>
      </c>
      <c r="I15" s="32" t="s">
        <v>109</v>
      </c>
      <c r="J15" s="142">
        <v>44602</v>
      </c>
      <c r="K15" s="151">
        <v>44612</v>
      </c>
      <c r="L15" s="151">
        <v>44630</v>
      </c>
      <c r="M15" s="151">
        <v>44635</v>
      </c>
      <c r="N15" s="151">
        <v>44638</v>
      </c>
      <c r="O15" s="151">
        <v>44643</v>
      </c>
      <c r="P15" s="151">
        <v>44650</v>
      </c>
      <c r="Q15" s="151">
        <v>44657</v>
      </c>
      <c r="R15" s="151">
        <v>44735</v>
      </c>
      <c r="S15" s="151">
        <v>44737</v>
      </c>
      <c r="U15" s="157"/>
    </row>
    <row r="16" spans="1:152" s="149" customFormat="1" ht="31.5" customHeight="1" x14ac:dyDescent="0.25">
      <c r="A16" s="157"/>
      <c r="B16" s="53"/>
      <c r="C16" s="111" t="s">
        <v>260</v>
      </c>
      <c r="D16" s="168" t="s">
        <v>122</v>
      </c>
      <c r="E16" s="80" t="s">
        <v>3</v>
      </c>
      <c r="F16" s="80" t="s">
        <v>67</v>
      </c>
      <c r="G16" s="80" t="s">
        <v>53</v>
      </c>
      <c r="H16" s="90">
        <v>84000</v>
      </c>
      <c r="I16" s="32" t="s">
        <v>109</v>
      </c>
      <c r="J16" s="142">
        <v>44602</v>
      </c>
      <c r="K16" s="151">
        <v>44612</v>
      </c>
      <c r="L16" s="151">
        <v>44630</v>
      </c>
      <c r="M16" s="151">
        <v>44635</v>
      </c>
      <c r="N16" s="151">
        <v>44638</v>
      </c>
      <c r="O16" s="151">
        <v>44643</v>
      </c>
      <c r="P16" s="151">
        <v>44650</v>
      </c>
      <c r="Q16" s="151">
        <v>44657</v>
      </c>
      <c r="R16" s="151">
        <v>44736</v>
      </c>
      <c r="S16" s="151">
        <v>44738</v>
      </c>
      <c r="U16" s="157"/>
    </row>
    <row r="17" spans="1:21" s="149" customFormat="1" ht="28.5" x14ac:dyDescent="0.25">
      <c r="A17" s="157"/>
      <c r="B17" s="53"/>
      <c r="C17" s="111" t="s">
        <v>261</v>
      </c>
      <c r="D17" s="168" t="s">
        <v>123</v>
      </c>
      <c r="E17" s="80" t="s">
        <v>3</v>
      </c>
      <c r="F17" s="80" t="s">
        <v>67</v>
      </c>
      <c r="G17" s="80" t="s">
        <v>53</v>
      </c>
      <c r="H17" s="90">
        <v>96000</v>
      </c>
      <c r="I17" s="32" t="s">
        <v>109</v>
      </c>
      <c r="J17" s="142">
        <v>44602</v>
      </c>
      <c r="K17" s="151">
        <v>44612</v>
      </c>
      <c r="L17" s="151">
        <v>44630</v>
      </c>
      <c r="M17" s="151">
        <v>44635</v>
      </c>
      <c r="N17" s="151">
        <v>44638</v>
      </c>
      <c r="O17" s="151">
        <v>44643</v>
      </c>
      <c r="P17" s="151">
        <v>44650</v>
      </c>
      <c r="Q17" s="151">
        <v>44657</v>
      </c>
      <c r="R17" s="151">
        <v>44737</v>
      </c>
      <c r="S17" s="151">
        <v>44739</v>
      </c>
      <c r="U17" s="157"/>
    </row>
    <row r="18" spans="1:21" s="149" customFormat="1" ht="28.5" x14ac:dyDescent="0.25">
      <c r="A18" s="157"/>
      <c r="B18" s="53"/>
      <c r="C18" s="111" t="s">
        <v>262</v>
      </c>
      <c r="D18" s="168" t="s">
        <v>124</v>
      </c>
      <c r="E18" s="80" t="s">
        <v>3</v>
      </c>
      <c r="F18" s="80" t="s">
        <v>67</v>
      </c>
      <c r="G18" s="80" t="s">
        <v>53</v>
      </c>
      <c r="H18" s="90">
        <v>96000</v>
      </c>
      <c r="I18" s="32" t="s">
        <v>109</v>
      </c>
      <c r="J18" s="142">
        <v>44602</v>
      </c>
      <c r="K18" s="151">
        <v>44612</v>
      </c>
      <c r="L18" s="151">
        <v>44630</v>
      </c>
      <c r="M18" s="151">
        <v>44635</v>
      </c>
      <c r="N18" s="151">
        <v>44638</v>
      </c>
      <c r="O18" s="151">
        <v>44643</v>
      </c>
      <c r="P18" s="151">
        <v>44650</v>
      </c>
      <c r="Q18" s="151">
        <v>44657</v>
      </c>
      <c r="R18" s="151">
        <v>44738</v>
      </c>
      <c r="S18" s="151">
        <v>44740</v>
      </c>
      <c r="U18" s="157"/>
    </row>
    <row r="19" spans="1:21" s="149" customFormat="1" ht="31.5" customHeight="1" x14ac:dyDescent="0.25">
      <c r="A19" s="157"/>
      <c r="B19" s="53"/>
      <c r="C19" s="111" t="s">
        <v>263</v>
      </c>
      <c r="D19" s="168" t="s">
        <v>125</v>
      </c>
      <c r="E19" s="80" t="s">
        <v>3</v>
      </c>
      <c r="F19" s="80" t="s">
        <v>67</v>
      </c>
      <c r="G19" s="80" t="s">
        <v>53</v>
      </c>
      <c r="H19" s="90">
        <v>20000</v>
      </c>
      <c r="I19" s="32" t="s">
        <v>109</v>
      </c>
      <c r="J19" s="142">
        <v>44602</v>
      </c>
      <c r="K19" s="151">
        <v>44612</v>
      </c>
      <c r="L19" s="151">
        <v>44630</v>
      </c>
      <c r="M19" s="151">
        <v>44635</v>
      </c>
      <c r="N19" s="151">
        <v>44638</v>
      </c>
      <c r="O19" s="151">
        <v>44643</v>
      </c>
      <c r="P19" s="151">
        <v>44650</v>
      </c>
      <c r="Q19" s="151">
        <v>44657</v>
      </c>
      <c r="R19" s="151">
        <v>44739</v>
      </c>
      <c r="S19" s="151">
        <v>44741</v>
      </c>
      <c r="U19" s="157"/>
    </row>
    <row r="20" spans="1:21" s="149" customFormat="1" ht="74.25" customHeight="1" x14ac:dyDescent="0.25">
      <c r="A20" s="157"/>
      <c r="B20" s="53"/>
      <c r="C20" s="111" t="s">
        <v>264</v>
      </c>
      <c r="D20" s="168" t="s">
        <v>126</v>
      </c>
      <c r="E20" s="80" t="s">
        <v>3</v>
      </c>
      <c r="F20" s="80" t="s">
        <v>67</v>
      </c>
      <c r="G20" s="80" t="s">
        <v>53</v>
      </c>
      <c r="H20" s="90">
        <v>20000</v>
      </c>
      <c r="I20" s="32" t="s">
        <v>109</v>
      </c>
      <c r="J20" s="142">
        <v>44602</v>
      </c>
      <c r="K20" s="151">
        <v>44612</v>
      </c>
      <c r="L20" s="151">
        <v>44630</v>
      </c>
      <c r="M20" s="151">
        <v>44635</v>
      </c>
      <c r="N20" s="151">
        <v>44638</v>
      </c>
      <c r="O20" s="151">
        <v>44643</v>
      </c>
      <c r="P20" s="151">
        <v>44650</v>
      </c>
      <c r="Q20" s="151">
        <v>44657</v>
      </c>
      <c r="R20" s="151">
        <v>44740</v>
      </c>
      <c r="S20" s="151">
        <v>44742</v>
      </c>
      <c r="U20" s="157"/>
    </row>
    <row r="21" spans="1:21" s="149" customFormat="1" ht="42.75" x14ac:dyDescent="0.25">
      <c r="A21" s="157"/>
      <c r="B21" s="53"/>
      <c r="C21" s="111" t="s">
        <v>265</v>
      </c>
      <c r="D21" s="168" t="s">
        <v>127</v>
      </c>
      <c r="E21" s="80" t="s">
        <v>3</v>
      </c>
      <c r="F21" s="80" t="s">
        <v>67</v>
      </c>
      <c r="G21" s="80" t="s">
        <v>53</v>
      </c>
      <c r="H21" s="90">
        <v>20000</v>
      </c>
      <c r="I21" s="32" t="s">
        <v>109</v>
      </c>
      <c r="J21" s="142">
        <v>44602</v>
      </c>
      <c r="K21" s="151">
        <v>44612</v>
      </c>
      <c r="L21" s="151">
        <v>44630</v>
      </c>
      <c r="M21" s="151">
        <v>44635</v>
      </c>
      <c r="N21" s="151">
        <v>44638</v>
      </c>
      <c r="O21" s="151">
        <v>44643</v>
      </c>
      <c r="P21" s="151">
        <v>44650</v>
      </c>
      <c r="Q21" s="151">
        <v>44657</v>
      </c>
      <c r="R21" s="151">
        <v>44741</v>
      </c>
      <c r="S21" s="151">
        <v>44743</v>
      </c>
      <c r="U21" s="157"/>
    </row>
    <row r="22" spans="1:21" s="149" customFormat="1" ht="28.5" x14ac:dyDescent="0.25">
      <c r="A22" s="157"/>
      <c r="B22" s="53"/>
      <c r="C22" s="169" t="s">
        <v>266</v>
      </c>
      <c r="D22" s="168" t="s">
        <v>128</v>
      </c>
      <c r="E22" s="80" t="s">
        <v>3</v>
      </c>
      <c r="F22" s="80" t="s">
        <v>67</v>
      </c>
      <c r="G22" s="80" t="s">
        <v>53</v>
      </c>
      <c r="H22" s="90">
        <v>20000</v>
      </c>
      <c r="I22" s="32" t="s">
        <v>109</v>
      </c>
      <c r="J22" s="142">
        <v>44602</v>
      </c>
      <c r="K22" s="151">
        <v>44612</v>
      </c>
      <c r="L22" s="151">
        <v>44630</v>
      </c>
      <c r="M22" s="151">
        <v>44631</v>
      </c>
      <c r="N22" s="151">
        <v>44638</v>
      </c>
      <c r="O22" s="151">
        <v>44643</v>
      </c>
      <c r="P22" s="151">
        <v>44650</v>
      </c>
      <c r="Q22" s="151">
        <v>44657</v>
      </c>
      <c r="R22" s="151">
        <v>44742</v>
      </c>
      <c r="S22" s="151">
        <v>44744</v>
      </c>
      <c r="U22" s="157"/>
    </row>
    <row r="23" spans="1:21" s="149" customFormat="1" ht="42.75" x14ac:dyDescent="0.25">
      <c r="A23" s="157"/>
      <c r="B23" s="53"/>
      <c r="C23" s="170" t="s">
        <v>267</v>
      </c>
      <c r="D23" s="168" t="s">
        <v>129</v>
      </c>
      <c r="E23" s="80" t="s">
        <v>3</v>
      </c>
      <c r="F23" s="80" t="s">
        <v>67</v>
      </c>
      <c r="G23" s="80" t="s">
        <v>53</v>
      </c>
      <c r="H23" s="90">
        <v>20000</v>
      </c>
      <c r="I23" s="32" t="s">
        <v>109</v>
      </c>
      <c r="J23" s="142">
        <v>44602</v>
      </c>
      <c r="K23" s="151">
        <v>44612</v>
      </c>
      <c r="L23" s="151">
        <v>44630</v>
      </c>
      <c r="M23" s="151">
        <v>44631</v>
      </c>
      <c r="N23" s="151">
        <v>44638</v>
      </c>
      <c r="O23" s="151">
        <v>44643</v>
      </c>
      <c r="P23" s="151">
        <v>44650</v>
      </c>
      <c r="Q23" s="151">
        <v>44657</v>
      </c>
      <c r="R23" s="151">
        <v>44743</v>
      </c>
      <c r="S23" s="151">
        <v>44745</v>
      </c>
      <c r="U23" s="157"/>
    </row>
    <row r="24" spans="1:21" ht="57" x14ac:dyDescent="0.25">
      <c r="A24" s="157"/>
      <c r="B24" s="53"/>
      <c r="C24" s="33" t="s">
        <v>268</v>
      </c>
      <c r="D24" s="168" t="s">
        <v>130</v>
      </c>
      <c r="E24" s="80" t="s">
        <v>3</v>
      </c>
      <c r="F24" s="80" t="s">
        <v>67</v>
      </c>
      <c r="G24" s="80" t="s">
        <v>53</v>
      </c>
      <c r="H24" s="90">
        <v>30000</v>
      </c>
      <c r="I24" s="34" t="s">
        <v>109</v>
      </c>
      <c r="J24" s="44">
        <v>44602</v>
      </c>
      <c r="K24" s="91">
        <v>44612</v>
      </c>
      <c r="L24" s="47">
        <v>44630</v>
      </c>
      <c r="M24" s="47">
        <v>44631</v>
      </c>
      <c r="N24" s="47">
        <v>44638</v>
      </c>
      <c r="O24" s="47">
        <v>44643</v>
      </c>
      <c r="P24" s="47">
        <v>44650</v>
      </c>
      <c r="Q24" s="47">
        <v>44657</v>
      </c>
      <c r="R24" s="151">
        <v>44744</v>
      </c>
      <c r="S24" s="151">
        <v>44746</v>
      </c>
      <c r="U24" s="157"/>
    </row>
    <row r="25" spans="1:21" ht="57" x14ac:dyDescent="0.25">
      <c r="A25" s="157"/>
      <c r="B25" s="53"/>
      <c r="C25" s="33" t="s">
        <v>269</v>
      </c>
      <c r="D25" s="168" t="s">
        <v>131</v>
      </c>
      <c r="E25" s="80" t="s">
        <v>3</v>
      </c>
      <c r="F25" s="80" t="s">
        <v>67</v>
      </c>
      <c r="G25" s="80" t="s">
        <v>53</v>
      </c>
      <c r="H25" s="90">
        <v>90000</v>
      </c>
      <c r="I25" s="34" t="s">
        <v>109</v>
      </c>
      <c r="J25" s="44">
        <v>44602</v>
      </c>
      <c r="K25" s="91">
        <v>44612</v>
      </c>
      <c r="L25" s="47">
        <v>44630</v>
      </c>
      <c r="M25" s="47">
        <v>44631</v>
      </c>
      <c r="N25" s="47">
        <v>44638</v>
      </c>
      <c r="O25" s="47">
        <v>44643</v>
      </c>
      <c r="P25" s="47">
        <v>44650</v>
      </c>
      <c r="Q25" s="47">
        <v>44657</v>
      </c>
      <c r="R25" s="151">
        <v>44745</v>
      </c>
      <c r="S25" s="151">
        <v>44747</v>
      </c>
      <c r="U25" s="157"/>
    </row>
    <row r="26" spans="1:21" ht="28.5" x14ac:dyDescent="0.25">
      <c r="A26" s="157"/>
      <c r="B26" s="53"/>
      <c r="C26" s="33" t="s">
        <v>270</v>
      </c>
      <c r="D26" s="168" t="s">
        <v>132</v>
      </c>
      <c r="E26" s="80" t="s">
        <v>3</v>
      </c>
      <c r="F26" s="80" t="s">
        <v>67</v>
      </c>
      <c r="G26" s="80" t="s">
        <v>53</v>
      </c>
      <c r="H26" s="90">
        <v>90000</v>
      </c>
      <c r="I26" s="34" t="s">
        <v>109</v>
      </c>
      <c r="J26" s="44">
        <v>44602</v>
      </c>
      <c r="K26" s="91">
        <v>44612</v>
      </c>
      <c r="L26" s="47">
        <v>44630</v>
      </c>
      <c r="M26" s="47">
        <v>44631</v>
      </c>
      <c r="N26" s="47">
        <v>44638</v>
      </c>
      <c r="O26" s="47">
        <v>44643</v>
      </c>
      <c r="P26" s="47">
        <v>44650</v>
      </c>
      <c r="Q26" s="47">
        <v>44657</v>
      </c>
      <c r="R26" s="151">
        <v>44746</v>
      </c>
      <c r="S26" s="151">
        <v>44748</v>
      </c>
      <c r="U26" s="157"/>
    </row>
    <row r="27" spans="1:21" ht="28.5" x14ac:dyDescent="0.25">
      <c r="A27" s="157"/>
      <c r="B27" s="53"/>
      <c r="C27" s="33" t="s">
        <v>271</v>
      </c>
      <c r="D27" s="168" t="s">
        <v>133</v>
      </c>
      <c r="E27" s="80" t="s">
        <v>3</v>
      </c>
      <c r="F27" s="80" t="s">
        <v>67</v>
      </c>
      <c r="G27" s="80" t="s">
        <v>53</v>
      </c>
      <c r="H27" s="90">
        <v>25000</v>
      </c>
      <c r="I27" s="34" t="s">
        <v>109</v>
      </c>
      <c r="J27" s="44">
        <v>44602</v>
      </c>
      <c r="K27" s="91">
        <v>44612</v>
      </c>
      <c r="L27" s="47">
        <v>44630</v>
      </c>
      <c r="M27" s="47">
        <v>44631</v>
      </c>
      <c r="N27" s="47">
        <v>44638</v>
      </c>
      <c r="O27" s="47">
        <v>44643</v>
      </c>
      <c r="P27" s="47">
        <v>44650</v>
      </c>
      <c r="Q27" s="47">
        <v>44657</v>
      </c>
      <c r="R27" s="151">
        <v>44747</v>
      </c>
      <c r="S27" s="151">
        <v>44749</v>
      </c>
      <c r="U27" s="157"/>
    </row>
    <row r="28" spans="1:21" ht="28.5" x14ac:dyDescent="0.25">
      <c r="A28" s="157"/>
      <c r="B28" s="53"/>
      <c r="C28" s="33" t="s">
        <v>272</v>
      </c>
      <c r="D28" s="168" t="s">
        <v>134</v>
      </c>
      <c r="E28" s="80" t="s">
        <v>3</v>
      </c>
      <c r="F28" s="80" t="s">
        <v>67</v>
      </c>
      <c r="G28" s="80" t="s">
        <v>53</v>
      </c>
      <c r="H28" s="90">
        <v>25000</v>
      </c>
      <c r="I28" s="34" t="s">
        <v>109</v>
      </c>
      <c r="J28" s="44">
        <v>44602</v>
      </c>
      <c r="K28" s="91">
        <v>44612</v>
      </c>
      <c r="L28" s="47">
        <v>44630</v>
      </c>
      <c r="M28" s="47">
        <v>44631</v>
      </c>
      <c r="N28" s="47">
        <v>44638</v>
      </c>
      <c r="O28" s="47">
        <v>44643</v>
      </c>
      <c r="P28" s="47">
        <v>44650</v>
      </c>
      <c r="Q28" s="47">
        <v>44657</v>
      </c>
      <c r="R28" s="151">
        <v>44748</v>
      </c>
      <c r="S28" s="151">
        <v>44750</v>
      </c>
      <c r="U28" s="157"/>
    </row>
    <row r="29" spans="1:21" ht="28.5" x14ac:dyDescent="0.25">
      <c r="A29" s="157"/>
      <c r="B29" s="53"/>
      <c r="C29" s="171" t="s">
        <v>273</v>
      </c>
      <c r="D29" s="168" t="s">
        <v>135</v>
      </c>
      <c r="E29" s="168" t="s">
        <v>3</v>
      </c>
      <c r="F29" s="168" t="s">
        <v>67</v>
      </c>
      <c r="G29" s="168" t="s">
        <v>53</v>
      </c>
      <c r="H29" s="172">
        <v>20000</v>
      </c>
      <c r="I29" s="34" t="s">
        <v>109</v>
      </c>
      <c r="J29" s="44">
        <v>44602</v>
      </c>
      <c r="K29" s="91">
        <v>44612</v>
      </c>
      <c r="L29" s="47">
        <v>44630</v>
      </c>
      <c r="M29" s="47">
        <v>44631</v>
      </c>
      <c r="N29" s="47">
        <v>44638</v>
      </c>
      <c r="O29" s="47">
        <v>44643</v>
      </c>
      <c r="P29" s="47">
        <v>44650</v>
      </c>
      <c r="Q29" s="47">
        <v>44657</v>
      </c>
      <c r="R29" s="151">
        <v>44749</v>
      </c>
      <c r="S29" s="151">
        <v>44751</v>
      </c>
      <c r="U29" s="157"/>
    </row>
    <row r="30" spans="1:21" ht="42.75" x14ac:dyDescent="0.25">
      <c r="A30" s="157"/>
      <c r="B30" s="53"/>
      <c r="C30" s="171" t="s">
        <v>274</v>
      </c>
      <c r="D30" s="168" t="s">
        <v>136</v>
      </c>
      <c r="E30" s="168" t="s">
        <v>3</v>
      </c>
      <c r="F30" s="168" t="s">
        <v>67</v>
      </c>
      <c r="G30" s="168" t="s">
        <v>53</v>
      </c>
      <c r="H30" s="172">
        <v>10000</v>
      </c>
      <c r="I30" s="34" t="s">
        <v>109</v>
      </c>
      <c r="J30" s="44">
        <v>44602</v>
      </c>
      <c r="K30" s="91">
        <v>44612</v>
      </c>
      <c r="L30" s="47">
        <v>44630</v>
      </c>
      <c r="M30" s="47">
        <v>44631</v>
      </c>
      <c r="N30" s="47">
        <v>44638</v>
      </c>
      <c r="O30" s="47">
        <v>44643</v>
      </c>
      <c r="P30" s="47">
        <v>44650</v>
      </c>
      <c r="Q30" s="47">
        <v>44657</v>
      </c>
      <c r="R30" s="151">
        <v>44750</v>
      </c>
      <c r="S30" s="151">
        <v>44752</v>
      </c>
      <c r="U30" s="157"/>
    </row>
    <row r="31" spans="1:21" ht="28.5" x14ac:dyDescent="0.25">
      <c r="A31" s="157"/>
      <c r="B31" s="53"/>
      <c r="C31" s="171" t="s">
        <v>275</v>
      </c>
      <c r="D31" s="168" t="s">
        <v>137</v>
      </c>
      <c r="E31" s="168" t="s">
        <v>3</v>
      </c>
      <c r="F31" s="168" t="s">
        <v>67</v>
      </c>
      <c r="G31" s="168" t="s">
        <v>53</v>
      </c>
      <c r="H31" s="172">
        <v>10000</v>
      </c>
      <c r="I31" s="34" t="s">
        <v>109</v>
      </c>
      <c r="J31" s="44">
        <v>44602</v>
      </c>
      <c r="K31" s="91">
        <v>44612</v>
      </c>
      <c r="L31" s="47">
        <v>44630</v>
      </c>
      <c r="M31" s="47">
        <v>44631</v>
      </c>
      <c r="N31" s="47">
        <v>44638</v>
      </c>
      <c r="O31" s="47">
        <v>44643</v>
      </c>
      <c r="P31" s="47">
        <v>44650</v>
      </c>
      <c r="Q31" s="47">
        <v>44657</v>
      </c>
      <c r="R31" s="151">
        <v>44751</v>
      </c>
      <c r="S31" s="151">
        <v>44753</v>
      </c>
      <c r="U31" s="157"/>
    </row>
    <row r="32" spans="1:21" s="158" customFormat="1" ht="37.5" customHeight="1" x14ac:dyDescent="0.25">
      <c r="A32" s="157"/>
      <c r="B32" s="53"/>
      <c r="C32" s="171" t="s">
        <v>276</v>
      </c>
      <c r="D32" s="168" t="s">
        <v>138</v>
      </c>
      <c r="E32" s="168" t="s">
        <v>3</v>
      </c>
      <c r="F32" s="168" t="s">
        <v>67</v>
      </c>
      <c r="G32" s="168" t="s">
        <v>53</v>
      </c>
      <c r="H32" s="172">
        <v>15000</v>
      </c>
      <c r="I32" s="34" t="s">
        <v>109</v>
      </c>
      <c r="J32" s="44">
        <v>44602</v>
      </c>
      <c r="K32" s="91">
        <v>44612</v>
      </c>
      <c r="L32" s="47">
        <v>44630</v>
      </c>
      <c r="M32" s="47">
        <v>44631</v>
      </c>
      <c r="N32" s="47">
        <v>44638</v>
      </c>
      <c r="O32" s="47">
        <v>44643</v>
      </c>
      <c r="P32" s="47">
        <v>44650</v>
      </c>
      <c r="Q32" s="47">
        <v>44657</v>
      </c>
      <c r="R32" s="151">
        <v>44752</v>
      </c>
      <c r="S32" s="151">
        <v>44754</v>
      </c>
      <c r="U32" s="157"/>
    </row>
    <row r="33" spans="1:87" ht="30.75" customHeight="1" x14ac:dyDescent="0.25">
      <c r="A33" s="157"/>
      <c r="B33" s="53"/>
      <c r="C33" s="171" t="s">
        <v>277</v>
      </c>
      <c r="D33" s="168" t="s">
        <v>139</v>
      </c>
      <c r="E33" s="168" t="s">
        <v>3</v>
      </c>
      <c r="F33" s="168" t="s">
        <v>67</v>
      </c>
      <c r="G33" s="168" t="s">
        <v>53</v>
      </c>
      <c r="H33" s="172">
        <v>15000</v>
      </c>
      <c r="I33" s="34" t="s">
        <v>109</v>
      </c>
      <c r="J33" s="44">
        <v>44602</v>
      </c>
      <c r="K33" s="91">
        <v>44612</v>
      </c>
      <c r="L33" s="47">
        <v>44630</v>
      </c>
      <c r="M33" s="47">
        <v>44631</v>
      </c>
      <c r="N33" s="47">
        <v>44638</v>
      </c>
      <c r="O33" s="47">
        <v>44643</v>
      </c>
      <c r="P33" s="47">
        <v>44650</v>
      </c>
      <c r="Q33" s="47">
        <v>44657</v>
      </c>
      <c r="R33" s="151">
        <v>44753</v>
      </c>
      <c r="S33" s="151">
        <v>44755</v>
      </c>
      <c r="U33" s="157"/>
    </row>
    <row r="34" spans="1:87" ht="34.5" customHeight="1" x14ac:dyDescent="0.25">
      <c r="A34" s="157"/>
      <c r="B34" s="53"/>
      <c r="C34" s="171" t="s">
        <v>278</v>
      </c>
      <c r="D34" s="168" t="s">
        <v>140</v>
      </c>
      <c r="E34" s="168" t="s">
        <v>3</v>
      </c>
      <c r="F34" s="168" t="s">
        <v>67</v>
      </c>
      <c r="G34" s="168" t="s">
        <v>53</v>
      </c>
      <c r="H34" s="172">
        <v>10000</v>
      </c>
      <c r="I34" s="34" t="s">
        <v>109</v>
      </c>
      <c r="J34" s="44">
        <v>44602</v>
      </c>
      <c r="K34" s="91">
        <v>44612</v>
      </c>
      <c r="L34" s="47">
        <v>44630</v>
      </c>
      <c r="M34" s="47">
        <v>44631</v>
      </c>
      <c r="N34" s="47">
        <v>44638</v>
      </c>
      <c r="O34" s="47">
        <v>44643</v>
      </c>
      <c r="P34" s="47">
        <v>44650</v>
      </c>
      <c r="Q34" s="47">
        <v>44657</v>
      </c>
      <c r="R34" s="151">
        <v>44754</v>
      </c>
      <c r="S34" s="151">
        <v>44756</v>
      </c>
      <c r="U34" s="157"/>
    </row>
    <row r="35" spans="1:87" s="77" customFormat="1" ht="37.5" customHeight="1" x14ac:dyDescent="0.25">
      <c r="A35" s="157"/>
      <c r="B35" s="53"/>
      <c r="C35" s="171" t="s">
        <v>279</v>
      </c>
      <c r="D35" s="168" t="s">
        <v>141</v>
      </c>
      <c r="E35" s="168" t="s">
        <v>3</v>
      </c>
      <c r="F35" s="168" t="s">
        <v>67</v>
      </c>
      <c r="G35" s="168" t="s">
        <v>53</v>
      </c>
      <c r="H35" s="172">
        <v>15000</v>
      </c>
      <c r="I35" s="34" t="s">
        <v>109</v>
      </c>
      <c r="J35" s="44">
        <v>44602</v>
      </c>
      <c r="K35" s="91">
        <v>44612</v>
      </c>
      <c r="L35" s="47">
        <v>44630</v>
      </c>
      <c r="M35" s="47">
        <v>44631</v>
      </c>
      <c r="N35" s="47">
        <v>44638</v>
      </c>
      <c r="O35" s="47">
        <v>44643</v>
      </c>
      <c r="P35" s="47">
        <v>44650</v>
      </c>
      <c r="Q35" s="47">
        <v>44657</v>
      </c>
      <c r="R35" s="151">
        <v>44755</v>
      </c>
      <c r="S35" s="151">
        <v>44757</v>
      </c>
      <c r="T35" s="158"/>
      <c r="U35" s="157"/>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8"/>
      <c r="AY35" s="158"/>
      <c r="AZ35" s="158"/>
    </row>
    <row r="36" spans="1:87" ht="45" customHeight="1" x14ac:dyDescent="0.25">
      <c r="A36" s="157"/>
      <c r="B36" s="53"/>
      <c r="C36" s="171" t="s">
        <v>280</v>
      </c>
      <c r="D36" s="168" t="s">
        <v>142</v>
      </c>
      <c r="E36" s="168" t="s">
        <v>3</v>
      </c>
      <c r="F36" s="168" t="s">
        <v>67</v>
      </c>
      <c r="G36" s="168" t="s">
        <v>53</v>
      </c>
      <c r="H36" s="172">
        <v>15000</v>
      </c>
      <c r="I36" s="34" t="s">
        <v>109</v>
      </c>
      <c r="J36" s="175">
        <v>44602</v>
      </c>
      <c r="K36" s="176">
        <v>44612</v>
      </c>
      <c r="L36" s="177">
        <v>44630</v>
      </c>
      <c r="M36" s="177">
        <v>44631</v>
      </c>
      <c r="N36" s="47">
        <v>44638</v>
      </c>
      <c r="O36" s="47">
        <v>44643</v>
      </c>
      <c r="P36" s="47">
        <v>44650</v>
      </c>
      <c r="Q36" s="47">
        <v>44657</v>
      </c>
      <c r="R36" s="151">
        <v>44756</v>
      </c>
      <c r="S36" s="151">
        <v>44758</v>
      </c>
      <c r="U36" s="157"/>
    </row>
    <row r="37" spans="1:87" ht="30.75" customHeight="1" x14ac:dyDescent="0.25">
      <c r="A37" s="157"/>
      <c r="B37" s="53"/>
      <c r="C37" s="171" t="s">
        <v>281</v>
      </c>
      <c r="D37" s="168" t="s">
        <v>143</v>
      </c>
      <c r="E37" s="168" t="s">
        <v>3</v>
      </c>
      <c r="F37" s="168" t="s">
        <v>67</v>
      </c>
      <c r="G37" s="168" t="s">
        <v>53</v>
      </c>
      <c r="H37" s="172">
        <v>5000</v>
      </c>
      <c r="I37" s="34" t="s">
        <v>109</v>
      </c>
      <c r="J37" s="175">
        <v>44602</v>
      </c>
      <c r="K37" s="176">
        <v>44612</v>
      </c>
      <c r="L37" s="177">
        <v>44630</v>
      </c>
      <c r="M37" s="177">
        <v>44631</v>
      </c>
      <c r="N37" s="47">
        <v>44638</v>
      </c>
      <c r="O37" s="47">
        <v>44643</v>
      </c>
      <c r="P37" s="47">
        <v>44650</v>
      </c>
      <c r="Q37" s="47">
        <v>44657</v>
      </c>
      <c r="R37" s="151">
        <v>44757</v>
      </c>
      <c r="S37" s="151">
        <v>44759</v>
      </c>
      <c r="U37" s="157"/>
    </row>
    <row r="38" spans="1:87" ht="46.5" customHeight="1" x14ac:dyDescent="0.25">
      <c r="A38" s="157"/>
      <c r="B38" s="53"/>
      <c r="C38" s="171" t="s">
        <v>282</v>
      </c>
      <c r="D38" s="168" t="s">
        <v>144</v>
      </c>
      <c r="E38" s="168" t="s">
        <v>3</v>
      </c>
      <c r="F38" s="168" t="s">
        <v>67</v>
      </c>
      <c r="G38" s="168" t="s">
        <v>53</v>
      </c>
      <c r="H38" s="172">
        <v>15000</v>
      </c>
      <c r="I38" s="34" t="s">
        <v>109</v>
      </c>
      <c r="J38" s="44">
        <v>44602</v>
      </c>
      <c r="K38" s="91">
        <v>44612</v>
      </c>
      <c r="L38" s="47">
        <v>44630</v>
      </c>
      <c r="M38" s="47">
        <v>44631</v>
      </c>
      <c r="N38" s="47">
        <v>44638</v>
      </c>
      <c r="O38" s="47">
        <v>44643</v>
      </c>
      <c r="P38" s="47">
        <v>44650</v>
      </c>
      <c r="Q38" s="47">
        <v>44657</v>
      </c>
      <c r="R38" s="151">
        <v>44758</v>
      </c>
      <c r="S38" s="151">
        <v>44760</v>
      </c>
      <c r="U38" s="157"/>
    </row>
    <row r="39" spans="1:87" ht="28.5" x14ac:dyDescent="0.25">
      <c r="A39" s="157"/>
      <c r="B39" s="53"/>
      <c r="C39" s="171" t="s">
        <v>283</v>
      </c>
      <c r="D39" s="168" t="s">
        <v>145</v>
      </c>
      <c r="E39" s="168" t="s">
        <v>3</v>
      </c>
      <c r="F39" s="168" t="s">
        <v>67</v>
      </c>
      <c r="G39" s="168" t="s">
        <v>53</v>
      </c>
      <c r="H39" s="172">
        <v>7000</v>
      </c>
      <c r="I39" s="34" t="s">
        <v>109</v>
      </c>
      <c r="J39" s="44">
        <v>44602</v>
      </c>
      <c r="K39" s="91">
        <v>44612</v>
      </c>
      <c r="L39" s="47">
        <v>44630</v>
      </c>
      <c r="M39" s="47">
        <v>44631</v>
      </c>
      <c r="N39" s="47">
        <v>44638</v>
      </c>
      <c r="O39" s="47">
        <v>44643</v>
      </c>
      <c r="P39" s="47">
        <v>44650</v>
      </c>
      <c r="Q39" s="47">
        <v>44657</v>
      </c>
      <c r="R39" s="151">
        <v>44759</v>
      </c>
      <c r="S39" s="151">
        <v>44761</v>
      </c>
      <c r="U39" s="157"/>
    </row>
    <row r="40" spans="1:87" ht="42.75" x14ac:dyDescent="0.25">
      <c r="A40" s="157"/>
      <c r="B40" s="53"/>
      <c r="C40" s="171" t="s">
        <v>284</v>
      </c>
      <c r="D40" s="168" t="s">
        <v>146</v>
      </c>
      <c r="E40" s="168" t="s">
        <v>3</v>
      </c>
      <c r="F40" s="168" t="s">
        <v>67</v>
      </c>
      <c r="G40" s="168" t="s">
        <v>53</v>
      </c>
      <c r="H40" s="172">
        <v>5000</v>
      </c>
      <c r="I40" s="34" t="s">
        <v>109</v>
      </c>
      <c r="J40" s="44">
        <v>44602</v>
      </c>
      <c r="K40" s="91">
        <v>44612</v>
      </c>
      <c r="L40" s="47">
        <v>44630</v>
      </c>
      <c r="M40" s="47">
        <v>44631</v>
      </c>
      <c r="N40" s="47">
        <v>44638</v>
      </c>
      <c r="O40" s="47">
        <v>44643</v>
      </c>
      <c r="P40" s="47">
        <v>44650</v>
      </c>
      <c r="Q40" s="47">
        <v>44657</v>
      </c>
      <c r="R40" s="151">
        <v>44760</v>
      </c>
      <c r="S40" s="151">
        <v>44762</v>
      </c>
      <c r="U40" s="157"/>
    </row>
    <row r="41" spans="1:87" ht="28.5" x14ac:dyDescent="0.25">
      <c r="A41" s="157"/>
      <c r="B41" s="53"/>
      <c r="C41" s="171" t="s">
        <v>285</v>
      </c>
      <c r="D41" s="168" t="s">
        <v>147</v>
      </c>
      <c r="E41" s="168" t="s">
        <v>3</v>
      </c>
      <c r="F41" s="168" t="s">
        <v>67</v>
      </c>
      <c r="G41" s="168" t="s">
        <v>53</v>
      </c>
      <c r="H41" s="172">
        <v>15000</v>
      </c>
      <c r="I41" s="34" t="s">
        <v>109</v>
      </c>
      <c r="J41" s="44">
        <v>44602</v>
      </c>
      <c r="K41" s="91">
        <v>44612</v>
      </c>
      <c r="L41" s="47">
        <v>44630</v>
      </c>
      <c r="M41" s="47">
        <v>44631</v>
      </c>
      <c r="N41" s="47">
        <v>44638</v>
      </c>
      <c r="O41" s="47">
        <v>44643</v>
      </c>
      <c r="P41" s="47">
        <v>44650</v>
      </c>
      <c r="Q41" s="47">
        <v>44657</v>
      </c>
      <c r="R41" s="151">
        <v>44761</v>
      </c>
      <c r="S41" s="151">
        <v>44763</v>
      </c>
      <c r="U41" s="157"/>
    </row>
    <row r="42" spans="1:87" ht="21.75" customHeight="1" x14ac:dyDescent="0.25">
      <c r="A42" s="157"/>
      <c r="B42" s="53"/>
      <c r="C42" s="171" t="s">
        <v>286</v>
      </c>
      <c r="D42" s="168" t="s">
        <v>148</v>
      </c>
      <c r="E42" s="168" t="s">
        <v>3</v>
      </c>
      <c r="F42" s="168" t="s">
        <v>67</v>
      </c>
      <c r="G42" s="168" t="s">
        <v>53</v>
      </c>
      <c r="H42" s="172">
        <v>7000</v>
      </c>
      <c r="I42" s="34" t="s">
        <v>109</v>
      </c>
      <c r="J42" s="44">
        <v>44602</v>
      </c>
      <c r="K42" s="91">
        <v>44612</v>
      </c>
      <c r="L42" s="47">
        <v>44630</v>
      </c>
      <c r="M42" s="47">
        <v>44631</v>
      </c>
      <c r="N42" s="47">
        <v>44638</v>
      </c>
      <c r="O42" s="47">
        <v>44643</v>
      </c>
      <c r="P42" s="47">
        <v>44650</v>
      </c>
      <c r="Q42" s="47">
        <v>44657</v>
      </c>
      <c r="R42" s="151">
        <v>44762</v>
      </c>
      <c r="S42" s="151">
        <v>44764</v>
      </c>
      <c r="U42" s="157"/>
    </row>
    <row r="43" spans="1:87" ht="32.25" customHeight="1" x14ac:dyDescent="0.25">
      <c r="A43" s="157"/>
      <c r="B43" s="53"/>
      <c r="C43" s="171" t="s">
        <v>287</v>
      </c>
      <c r="D43" s="168" t="s">
        <v>149</v>
      </c>
      <c r="E43" s="168" t="s">
        <v>3</v>
      </c>
      <c r="F43" s="168" t="s">
        <v>67</v>
      </c>
      <c r="G43" s="168" t="s">
        <v>53</v>
      </c>
      <c r="H43" s="172">
        <v>7000</v>
      </c>
      <c r="I43" s="34" t="s">
        <v>109</v>
      </c>
      <c r="J43" s="44">
        <v>44602</v>
      </c>
      <c r="K43" s="91">
        <v>44612</v>
      </c>
      <c r="L43" s="47">
        <v>44630</v>
      </c>
      <c r="M43" s="47">
        <v>44631</v>
      </c>
      <c r="N43" s="47">
        <v>44638</v>
      </c>
      <c r="O43" s="47">
        <v>44643</v>
      </c>
      <c r="P43" s="47">
        <v>44650</v>
      </c>
      <c r="Q43" s="47">
        <v>44657</v>
      </c>
      <c r="R43" s="151">
        <v>44763</v>
      </c>
      <c r="S43" s="151">
        <v>44765</v>
      </c>
      <c r="U43" s="157"/>
    </row>
    <row r="44" spans="1:87" ht="41.25" customHeight="1" x14ac:dyDescent="0.25">
      <c r="A44" s="157"/>
      <c r="B44" s="53"/>
      <c r="C44" s="171" t="s">
        <v>288</v>
      </c>
      <c r="D44" s="168" t="s">
        <v>150</v>
      </c>
      <c r="E44" s="168" t="s">
        <v>3</v>
      </c>
      <c r="F44" s="168" t="s">
        <v>67</v>
      </c>
      <c r="G44" s="168" t="s">
        <v>53</v>
      </c>
      <c r="H44" s="172">
        <v>186300</v>
      </c>
      <c r="I44" s="34" t="s">
        <v>109</v>
      </c>
      <c r="J44" s="44">
        <v>44602</v>
      </c>
      <c r="K44" s="91">
        <v>44612</v>
      </c>
      <c r="L44" s="47">
        <v>44630</v>
      </c>
      <c r="M44" s="47">
        <v>44631</v>
      </c>
      <c r="N44" s="47">
        <v>44638</v>
      </c>
      <c r="O44" s="47">
        <v>44643</v>
      </c>
      <c r="P44" s="47">
        <v>44650</v>
      </c>
      <c r="Q44" s="47">
        <v>44657</v>
      </c>
      <c r="R44" s="151">
        <v>44764</v>
      </c>
      <c r="S44" s="151">
        <v>44766</v>
      </c>
      <c r="U44" s="157"/>
    </row>
    <row r="45" spans="1:87" s="77" customFormat="1" ht="22.5" customHeight="1" x14ac:dyDescent="0.25">
      <c r="A45" s="82"/>
      <c r="B45" s="53"/>
      <c r="C45" s="171" t="s">
        <v>289</v>
      </c>
      <c r="D45" s="168" t="s">
        <v>151</v>
      </c>
      <c r="E45" s="168" t="s">
        <v>3</v>
      </c>
      <c r="F45" s="168" t="s">
        <v>67</v>
      </c>
      <c r="G45" s="168" t="s">
        <v>53</v>
      </c>
      <c r="H45" s="172">
        <v>17500</v>
      </c>
      <c r="I45" s="34" t="s">
        <v>109</v>
      </c>
      <c r="J45" s="44">
        <v>44602</v>
      </c>
      <c r="K45" s="91">
        <v>44612</v>
      </c>
      <c r="L45" s="47">
        <v>44630</v>
      </c>
      <c r="M45" s="47">
        <v>44631</v>
      </c>
      <c r="N45" s="47">
        <v>44638</v>
      </c>
      <c r="O45" s="47">
        <v>44643</v>
      </c>
      <c r="P45" s="47">
        <v>44650</v>
      </c>
      <c r="Q45" s="47">
        <v>44657</v>
      </c>
      <c r="R45" s="151">
        <v>44765</v>
      </c>
      <c r="S45" s="151">
        <v>44767</v>
      </c>
      <c r="T45" s="158"/>
      <c r="U45" s="157"/>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row>
    <row r="46" spans="1:87" ht="28.5" x14ac:dyDescent="0.25">
      <c r="A46" s="157"/>
      <c r="B46" s="53"/>
      <c r="C46" s="171" t="s">
        <v>290</v>
      </c>
      <c r="D46" s="168" t="s">
        <v>152</v>
      </c>
      <c r="E46" s="168" t="s">
        <v>3</v>
      </c>
      <c r="F46" s="168" t="s">
        <v>67</v>
      </c>
      <c r="G46" s="168" t="s">
        <v>53</v>
      </c>
      <c r="H46" s="172">
        <v>17500</v>
      </c>
      <c r="I46" s="34" t="s">
        <v>109</v>
      </c>
      <c r="J46" s="44">
        <v>44602</v>
      </c>
      <c r="K46" s="91">
        <v>44612</v>
      </c>
      <c r="L46" s="47">
        <v>44630</v>
      </c>
      <c r="M46" s="47">
        <v>44631</v>
      </c>
      <c r="N46" s="47">
        <v>44638</v>
      </c>
      <c r="O46" s="47">
        <v>44643</v>
      </c>
      <c r="P46" s="47">
        <v>44650</v>
      </c>
      <c r="Q46" s="47">
        <v>44657</v>
      </c>
      <c r="R46" s="151">
        <v>44766</v>
      </c>
      <c r="S46" s="151">
        <v>44768</v>
      </c>
      <c r="U46" s="157"/>
    </row>
    <row r="47" spans="1:87" ht="27.75" customHeight="1" x14ac:dyDescent="0.25">
      <c r="A47" s="157"/>
      <c r="B47" s="53"/>
      <c r="C47" s="171" t="s">
        <v>291</v>
      </c>
      <c r="D47" s="168" t="s">
        <v>153</v>
      </c>
      <c r="E47" s="168" t="s">
        <v>3</v>
      </c>
      <c r="F47" s="168" t="s">
        <v>67</v>
      </c>
      <c r="G47" s="168" t="s">
        <v>53</v>
      </c>
      <c r="H47" s="172">
        <v>37800</v>
      </c>
      <c r="I47" s="34" t="s">
        <v>109</v>
      </c>
      <c r="J47" s="44">
        <v>44602</v>
      </c>
      <c r="K47" s="91">
        <v>44612</v>
      </c>
      <c r="L47" s="47">
        <v>44630</v>
      </c>
      <c r="M47" s="47">
        <v>44631</v>
      </c>
      <c r="N47" s="47">
        <v>44638</v>
      </c>
      <c r="O47" s="47">
        <v>44643</v>
      </c>
      <c r="P47" s="47">
        <v>44650</v>
      </c>
      <c r="Q47" s="47">
        <v>44657</v>
      </c>
      <c r="R47" s="151">
        <v>44767</v>
      </c>
      <c r="S47" s="151">
        <v>44769</v>
      </c>
      <c r="U47" s="157"/>
    </row>
    <row r="48" spans="1:87" ht="38.25" customHeight="1" x14ac:dyDescent="0.25">
      <c r="A48" s="157"/>
      <c r="B48" s="53"/>
      <c r="C48" s="171" t="s">
        <v>292</v>
      </c>
      <c r="D48" s="168" t="s">
        <v>154</v>
      </c>
      <c r="E48" s="168" t="s">
        <v>3</v>
      </c>
      <c r="F48" s="168" t="s">
        <v>67</v>
      </c>
      <c r="G48" s="168" t="s">
        <v>53</v>
      </c>
      <c r="H48" s="172">
        <v>35000</v>
      </c>
      <c r="I48" s="34" t="s">
        <v>109</v>
      </c>
      <c r="J48" s="44">
        <v>44602</v>
      </c>
      <c r="K48" s="91">
        <v>44612</v>
      </c>
      <c r="L48" s="47">
        <v>44630</v>
      </c>
      <c r="M48" s="47">
        <v>44631</v>
      </c>
      <c r="N48" s="47">
        <v>44638</v>
      </c>
      <c r="O48" s="47">
        <v>44643</v>
      </c>
      <c r="P48" s="47">
        <v>44650</v>
      </c>
      <c r="Q48" s="47">
        <v>44657</v>
      </c>
      <c r="R48" s="151">
        <v>44768</v>
      </c>
      <c r="S48" s="151">
        <v>44770</v>
      </c>
      <c r="U48" s="157"/>
    </row>
    <row r="49" spans="1:48" s="77" customFormat="1" ht="28.5" x14ac:dyDescent="0.25">
      <c r="A49" s="157"/>
      <c r="B49" s="53"/>
      <c r="C49" s="171" t="s">
        <v>293</v>
      </c>
      <c r="D49" s="168" t="s">
        <v>155</v>
      </c>
      <c r="E49" s="168" t="s">
        <v>3</v>
      </c>
      <c r="F49" s="168" t="s">
        <v>67</v>
      </c>
      <c r="G49" s="168" t="s">
        <v>53</v>
      </c>
      <c r="H49" s="172">
        <v>92400</v>
      </c>
      <c r="I49" s="34" t="s">
        <v>109</v>
      </c>
      <c r="J49" s="44">
        <v>44602</v>
      </c>
      <c r="K49" s="91">
        <v>44612</v>
      </c>
      <c r="L49" s="47">
        <v>44630</v>
      </c>
      <c r="M49" s="47">
        <v>44631</v>
      </c>
      <c r="N49" s="47">
        <v>44638</v>
      </c>
      <c r="O49" s="47">
        <v>44643</v>
      </c>
      <c r="P49" s="47">
        <v>44650</v>
      </c>
      <c r="Q49" s="47">
        <v>44657</v>
      </c>
      <c r="R49" s="151">
        <v>44769</v>
      </c>
      <c r="S49" s="151">
        <v>44771</v>
      </c>
      <c r="T49" s="158"/>
      <c r="U49" s="157"/>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row>
    <row r="50" spans="1:48" ht="57" x14ac:dyDescent="0.25">
      <c r="A50" s="157"/>
      <c r="B50" s="53"/>
      <c r="C50" s="171" t="s">
        <v>294</v>
      </c>
      <c r="D50" s="168" t="s">
        <v>156</v>
      </c>
      <c r="E50" s="168" t="s">
        <v>3</v>
      </c>
      <c r="F50" s="168" t="s">
        <v>67</v>
      </c>
      <c r="G50" s="168" t="s">
        <v>53</v>
      </c>
      <c r="H50" s="172">
        <v>20000</v>
      </c>
      <c r="I50" s="34" t="s">
        <v>109</v>
      </c>
      <c r="J50" s="44">
        <v>44602</v>
      </c>
      <c r="K50" s="91">
        <v>44612</v>
      </c>
      <c r="L50" s="47">
        <v>44630</v>
      </c>
      <c r="M50" s="47">
        <v>44631</v>
      </c>
      <c r="N50" s="47">
        <v>44638</v>
      </c>
      <c r="O50" s="47">
        <v>44643</v>
      </c>
      <c r="P50" s="47">
        <v>44650</v>
      </c>
      <c r="Q50" s="47">
        <v>44657</v>
      </c>
      <c r="R50" s="151">
        <v>44770</v>
      </c>
      <c r="S50" s="151">
        <v>44772</v>
      </c>
      <c r="U50" s="157"/>
    </row>
    <row r="51" spans="1:48" ht="28.5" x14ac:dyDescent="0.25">
      <c r="A51" s="157"/>
      <c r="B51" s="53"/>
      <c r="C51" s="171" t="s">
        <v>295</v>
      </c>
      <c r="D51" s="168" t="s">
        <v>157</v>
      </c>
      <c r="E51" s="168" t="s">
        <v>3</v>
      </c>
      <c r="F51" s="168" t="s">
        <v>67</v>
      </c>
      <c r="G51" s="168" t="s">
        <v>53</v>
      </c>
      <c r="H51" s="172">
        <v>20000</v>
      </c>
      <c r="I51" s="34" t="s">
        <v>109</v>
      </c>
      <c r="J51" s="44">
        <v>44602</v>
      </c>
      <c r="K51" s="91">
        <v>44612</v>
      </c>
      <c r="L51" s="47">
        <v>44630</v>
      </c>
      <c r="M51" s="47">
        <v>44631</v>
      </c>
      <c r="N51" s="47">
        <v>44638</v>
      </c>
      <c r="O51" s="47">
        <v>44643</v>
      </c>
      <c r="P51" s="47">
        <v>44650</v>
      </c>
      <c r="Q51" s="47">
        <v>44657</v>
      </c>
      <c r="R51" s="151">
        <v>44771</v>
      </c>
      <c r="S51" s="151">
        <v>44773</v>
      </c>
      <c r="U51" s="157"/>
    </row>
    <row r="52" spans="1:48" ht="28.5" x14ac:dyDescent="0.25">
      <c r="A52" s="157"/>
      <c r="B52" s="53"/>
      <c r="C52" s="171" t="s">
        <v>296</v>
      </c>
      <c r="D52" s="168" t="s">
        <v>297</v>
      </c>
      <c r="E52" s="168" t="s">
        <v>3</v>
      </c>
      <c r="F52" s="168" t="s">
        <v>67</v>
      </c>
      <c r="G52" s="168" t="s">
        <v>53</v>
      </c>
      <c r="H52" s="172">
        <v>20000</v>
      </c>
      <c r="I52" s="34" t="s">
        <v>109</v>
      </c>
      <c r="J52" s="44">
        <v>44602</v>
      </c>
      <c r="K52" s="91">
        <v>44612</v>
      </c>
      <c r="L52" s="47">
        <v>44630</v>
      </c>
      <c r="M52" s="47">
        <v>44631</v>
      </c>
      <c r="N52" s="47">
        <v>44638</v>
      </c>
      <c r="O52" s="47">
        <v>44643</v>
      </c>
      <c r="P52" s="47">
        <v>44650</v>
      </c>
      <c r="Q52" s="47">
        <v>44657</v>
      </c>
      <c r="R52" s="151">
        <v>44772</v>
      </c>
      <c r="S52" s="151">
        <v>44774</v>
      </c>
      <c r="U52" s="157"/>
    </row>
    <row r="53" spans="1:48" ht="28.5" x14ac:dyDescent="0.25">
      <c r="A53" s="157"/>
      <c r="B53" s="53"/>
      <c r="C53" s="171" t="s">
        <v>298</v>
      </c>
      <c r="D53" s="168" t="s">
        <v>299</v>
      </c>
      <c r="E53" s="168" t="s">
        <v>3</v>
      </c>
      <c r="F53" s="168" t="s">
        <v>67</v>
      </c>
      <c r="G53" s="168" t="s">
        <v>53</v>
      </c>
      <c r="H53" s="172">
        <v>20000</v>
      </c>
      <c r="I53" s="34" t="s">
        <v>109</v>
      </c>
      <c r="J53" s="44">
        <v>44602</v>
      </c>
      <c r="K53" s="91">
        <v>44612</v>
      </c>
      <c r="L53" s="47">
        <v>44630</v>
      </c>
      <c r="M53" s="47">
        <v>44631</v>
      </c>
      <c r="N53" s="47">
        <v>44638</v>
      </c>
      <c r="O53" s="47">
        <v>44643</v>
      </c>
      <c r="P53" s="47">
        <v>44650</v>
      </c>
      <c r="Q53" s="47">
        <v>44657</v>
      </c>
      <c r="R53" s="151">
        <v>44773</v>
      </c>
      <c r="S53" s="151">
        <v>44775</v>
      </c>
      <c r="U53" s="157"/>
    </row>
    <row r="54" spans="1:48" ht="28.5" x14ac:dyDescent="0.25">
      <c r="A54" s="157"/>
      <c r="B54" s="53"/>
      <c r="C54" s="69" t="s">
        <v>300</v>
      </c>
      <c r="D54" s="168" t="s">
        <v>158</v>
      </c>
      <c r="E54" s="168" t="s">
        <v>3</v>
      </c>
      <c r="F54" s="168" t="s">
        <v>67</v>
      </c>
      <c r="G54" s="168" t="s">
        <v>53</v>
      </c>
      <c r="H54" s="172">
        <v>20000</v>
      </c>
      <c r="I54" s="34" t="s">
        <v>109</v>
      </c>
      <c r="J54" s="44">
        <v>44602</v>
      </c>
      <c r="K54" s="91">
        <v>44612</v>
      </c>
      <c r="L54" s="47">
        <v>44630</v>
      </c>
      <c r="M54" s="47">
        <v>44631</v>
      </c>
      <c r="N54" s="47">
        <v>44638</v>
      </c>
      <c r="O54" s="47">
        <v>44643</v>
      </c>
      <c r="P54" s="47">
        <v>44650</v>
      </c>
      <c r="Q54" s="47">
        <v>44657</v>
      </c>
      <c r="R54" s="151">
        <v>44774</v>
      </c>
      <c r="S54" s="151">
        <v>44776</v>
      </c>
      <c r="U54" s="157"/>
    </row>
    <row r="55" spans="1:48" ht="31.5" customHeight="1" x14ac:dyDescent="0.25">
      <c r="A55" s="157"/>
      <c r="B55" s="53"/>
      <c r="C55" s="69" t="s">
        <v>301</v>
      </c>
      <c r="D55" s="168" t="s">
        <v>302</v>
      </c>
      <c r="E55" s="168" t="s">
        <v>3</v>
      </c>
      <c r="F55" s="168" t="s">
        <v>67</v>
      </c>
      <c r="G55" s="168" t="s">
        <v>53</v>
      </c>
      <c r="H55" s="172">
        <v>20000</v>
      </c>
      <c r="I55" s="34" t="s">
        <v>109</v>
      </c>
      <c r="J55" s="44">
        <v>44602</v>
      </c>
      <c r="K55" s="91">
        <v>44612</v>
      </c>
      <c r="L55" s="47">
        <v>44630</v>
      </c>
      <c r="M55" s="47">
        <v>44631</v>
      </c>
      <c r="N55" s="47">
        <v>44638</v>
      </c>
      <c r="O55" s="47">
        <v>44643</v>
      </c>
      <c r="P55" s="47">
        <v>44650</v>
      </c>
      <c r="Q55" s="47">
        <v>44657</v>
      </c>
      <c r="R55" s="151">
        <v>44775</v>
      </c>
      <c r="S55" s="151">
        <v>44777</v>
      </c>
      <c r="U55" s="157"/>
    </row>
    <row r="56" spans="1:48" ht="48.75" customHeight="1" x14ac:dyDescent="0.25">
      <c r="A56" s="157"/>
      <c r="B56" s="53"/>
      <c r="C56" s="247" t="s">
        <v>303</v>
      </c>
      <c r="D56" s="168" t="s">
        <v>304</v>
      </c>
      <c r="E56" s="168" t="s">
        <v>3</v>
      </c>
      <c r="F56" s="168" t="s">
        <v>67</v>
      </c>
      <c r="G56" s="168" t="s">
        <v>53</v>
      </c>
      <c r="H56" s="172">
        <v>20000</v>
      </c>
      <c r="I56" s="34" t="s">
        <v>109</v>
      </c>
      <c r="J56" s="44">
        <v>44602</v>
      </c>
      <c r="K56" s="91">
        <v>44612</v>
      </c>
      <c r="L56" s="47">
        <v>44630</v>
      </c>
      <c r="M56" s="47">
        <v>44631</v>
      </c>
      <c r="N56" s="47">
        <v>44638</v>
      </c>
      <c r="O56" s="47">
        <v>44643</v>
      </c>
      <c r="P56" s="47">
        <v>44650</v>
      </c>
      <c r="Q56" s="47">
        <v>44657</v>
      </c>
      <c r="R56" s="151">
        <v>44776</v>
      </c>
      <c r="S56" s="151">
        <v>44778</v>
      </c>
      <c r="U56" s="157"/>
    </row>
    <row r="57" spans="1:48" ht="75" customHeight="1" x14ac:dyDescent="0.25">
      <c r="A57" s="157"/>
      <c r="B57" s="53"/>
      <c r="C57" s="174" t="s">
        <v>305</v>
      </c>
      <c r="D57" s="168" t="s">
        <v>306</v>
      </c>
      <c r="E57" s="168" t="s">
        <v>3</v>
      </c>
      <c r="F57" s="168" t="s">
        <v>67</v>
      </c>
      <c r="G57" s="168" t="s">
        <v>53</v>
      </c>
      <c r="H57" s="172">
        <v>18000</v>
      </c>
      <c r="I57" s="34" t="s">
        <v>109</v>
      </c>
      <c r="J57" s="175">
        <v>44607</v>
      </c>
      <c r="K57" s="176">
        <v>44612</v>
      </c>
      <c r="L57" s="177">
        <v>44630</v>
      </c>
      <c r="M57" s="177">
        <v>44631</v>
      </c>
      <c r="N57" s="177">
        <v>44638</v>
      </c>
      <c r="O57" s="177">
        <v>44643</v>
      </c>
      <c r="P57" s="177">
        <v>44650</v>
      </c>
      <c r="Q57" s="177">
        <v>44657</v>
      </c>
      <c r="R57" s="151">
        <v>44777</v>
      </c>
      <c r="S57" s="151">
        <v>44779</v>
      </c>
      <c r="U57" s="157"/>
    </row>
    <row r="58" spans="1:48" ht="42.75" x14ac:dyDescent="0.25">
      <c r="A58" s="157"/>
      <c r="B58" s="53"/>
      <c r="C58" s="384" t="s">
        <v>307</v>
      </c>
      <c r="D58" s="168" t="s">
        <v>308</v>
      </c>
      <c r="E58" s="168" t="s">
        <v>3</v>
      </c>
      <c r="F58" s="168" t="s">
        <v>67</v>
      </c>
      <c r="G58" s="168" t="s">
        <v>53</v>
      </c>
      <c r="H58" s="172">
        <v>12000</v>
      </c>
      <c r="I58" s="34" t="s">
        <v>109</v>
      </c>
      <c r="J58" s="175">
        <v>44607</v>
      </c>
      <c r="K58" s="176">
        <v>44612</v>
      </c>
      <c r="L58" s="177">
        <v>44630</v>
      </c>
      <c r="M58" s="177">
        <v>44631</v>
      </c>
      <c r="N58" s="177">
        <v>44638</v>
      </c>
      <c r="O58" s="177">
        <v>44643</v>
      </c>
      <c r="P58" s="177">
        <v>44650</v>
      </c>
      <c r="Q58" s="177">
        <v>44657</v>
      </c>
      <c r="R58" s="151">
        <v>44778</v>
      </c>
      <c r="S58" s="151">
        <v>44780</v>
      </c>
      <c r="U58" s="157"/>
    </row>
    <row r="59" spans="1:48" ht="57" x14ac:dyDescent="0.25">
      <c r="A59" s="157"/>
      <c r="B59" s="53"/>
      <c r="C59" s="174" t="s">
        <v>309</v>
      </c>
      <c r="D59" s="168" t="s">
        <v>310</v>
      </c>
      <c r="E59" s="168" t="s">
        <v>3</v>
      </c>
      <c r="F59" s="168" t="s">
        <v>67</v>
      </c>
      <c r="G59" s="168" t="s">
        <v>53</v>
      </c>
      <c r="H59" s="172">
        <v>18000</v>
      </c>
      <c r="I59" s="34" t="s">
        <v>109</v>
      </c>
      <c r="J59" s="175">
        <v>44607</v>
      </c>
      <c r="K59" s="176">
        <v>44612</v>
      </c>
      <c r="L59" s="177">
        <v>44630</v>
      </c>
      <c r="M59" s="177">
        <v>44631</v>
      </c>
      <c r="N59" s="177">
        <v>44638</v>
      </c>
      <c r="O59" s="177">
        <v>44643</v>
      </c>
      <c r="P59" s="177">
        <v>44650</v>
      </c>
      <c r="Q59" s="177">
        <v>44657</v>
      </c>
      <c r="R59" s="151">
        <v>44779</v>
      </c>
      <c r="S59" s="151">
        <v>44781</v>
      </c>
      <c r="U59" s="157"/>
    </row>
    <row r="60" spans="1:48" ht="60" customHeight="1" x14ac:dyDescent="0.25">
      <c r="A60" s="157"/>
      <c r="B60" s="53"/>
      <c r="C60" s="174" t="s">
        <v>311</v>
      </c>
      <c r="D60" s="168" t="s">
        <v>312</v>
      </c>
      <c r="E60" s="168" t="s">
        <v>3</v>
      </c>
      <c r="F60" s="168" t="s">
        <v>67</v>
      </c>
      <c r="G60" s="168" t="s">
        <v>53</v>
      </c>
      <c r="H60" s="172">
        <f>84000-30000</f>
        <v>54000</v>
      </c>
      <c r="I60" s="34" t="s">
        <v>109</v>
      </c>
      <c r="J60" s="175">
        <v>44607</v>
      </c>
      <c r="K60" s="176">
        <v>44612</v>
      </c>
      <c r="L60" s="177">
        <v>44630</v>
      </c>
      <c r="M60" s="177">
        <v>44631</v>
      </c>
      <c r="N60" s="177">
        <v>44638</v>
      </c>
      <c r="O60" s="177">
        <v>44643</v>
      </c>
      <c r="P60" s="177">
        <v>44650</v>
      </c>
      <c r="Q60" s="177">
        <v>44657</v>
      </c>
      <c r="R60" s="151">
        <v>44780</v>
      </c>
      <c r="S60" s="151">
        <v>44782</v>
      </c>
      <c r="U60" s="157"/>
    </row>
    <row r="61" spans="1:48" ht="99.75" x14ac:dyDescent="0.25">
      <c r="A61" s="157"/>
      <c r="B61" s="53"/>
      <c r="C61" s="178" t="s">
        <v>313</v>
      </c>
      <c r="D61" s="168" t="s">
        <v>314</v>
      </c>
      <c r="E61" s="168" t="s">
        <v>3</v>
      </c>
      <c r="F61" s="168" t="s">
        <v>67</v>
      </c>
      <c r="G61" s="168" t="s">
        <v>53</v>
      </c>
      <c r="H61" s="172">
        <v>10000</v>
      </c>
      <c r="I61" s="34" t="s">
        <v>109</v>
      </c>
      <c r="J61" s="175">
        <v>44607</v>
      </c>
      <c r="K61" s="176">
        <v>44612</v>
      </c>
      <c r="L61" s="177">
        <v>44630</v>
      </c>
      <c r="M61" s="177">
        <v>44631</v>
      </c>
      <c r="N61" s="177">
        <v>44638</v>
      </c>
      <c r="O61" s="177">
        <v>44643</v>
      </c>
      <c r="P61" s="177">
        <v>44650</v>
      </c>
      <c r="Q61" s="177">
        <v>44657</v>
      </c>
      <c r="R61" s="151">
        <v>44781</v>
      </c>
      <c r="S61" s="151">
        <v>44783</v>
      </c>
      <c r="U61" s="157"/>
    </row>
    <row r="62" spans="1:48" ht="63" customHeight="1" x14ac:dyDescent="0.25">
      <c r="A62" s="157"/>
      <c r="B62" s="53"/>
      <c r="C62" s="160" t="s">
        <v>315</v>
      </c>
      <c r="D62" s="168" t="s">
        <v>316</v>
      </c>
      <c r="E62" s="168" t="s">
        <v>3</v>
      </c>
      <c r="F62" s="168" t="s">
        <v>67</v>
      </c>
      <c r="G62" s="168" t="s">
        <v>53</v>
      </c>
      <c r="H62" s="172">
        <v>12000</v>
      </c>
      <c r="I62" s="34" t="s">
        <v>109</v>
      </c>
      <c r="J62" s="175">
        <v>44607</v>
      </c>
      <c r="K62" s="176">
        <v>44612</v>
      </c>
      <c r="L62" s="177">
        <v>44630</v>
      </c>
      <c r="M62" s="177">
        <v>44631</v>
      </c>
      <c r="N62" s="177">
        <v>44638</v>
      </c>
      <c r="O62" s="177">
        <v>44643</v>
      </c>
      <c r="P62" s="177">
        <v>44650</v>
      </c>
      <c r="Q62" s="177">
        <v>44657</v>
      </c>
      <c r="R62" s="151">
        <v>44782</v>
      </c>
      <c r="S62" s="151">
        <v>44784</v>
      </c>
      <c r="U62" s="157"/>
    </row>
    <row r="63" spans="1:48" s="121" customFormat="1" ht="42.75" x14ac:dyDescent="0.25">
      <c r="A63" s="120"/>
      <c r="B63" s="53"/>
      <c r="C63" s="39" t="s">
        <v>317</v>
      </c>
      <c r="D63" s="168" t="s">
        <v>318</v>
      </c>
      <c r="E63" s="259" t="s">
        <v>3</v>
      </c>
      <c r="F63" s="259" t="s">
        <v>202</v>
      </c>
      <c r="G63" s="259" t="s">
        <v>53</v>
      </c>
      <c r="H63" s="67">
        <v>81000</v>
      </c>
      <c r="I63" s="208" t="s">
        <v>319</v>
      </c>
      <c r="J63" s="151">
        <v>44607</v>
      </c>
      <c r="K63" s="151">
        <v>44612</v>
      </c>
      <c r="L63" s="151">
        <f t="shared" ref="L63:L68" si="6">K63+30</f>
        <v>44642</v>
      </c>
      <c r="M63" s="151">
        <f t="shared" ref="M63:M68" si="7">L63+21</f>
        <v>44663</v>
      </c>
      <c r="N63" s="151">
        <v>8190</v>
      </c>
      <c r="O63" s="151">
        <f>N63+5</f>
        <v>8195</v>
      </c>
      <c r="P63" s="151">
        <f t="shared" ref="P63:S68" si="8">O63+7</f>
        <v>8202</v>
      </c>
      <c r="Q63" s="151">
        <f t="shared" si="8"/>
        <v>8209</v>
      </c>
      <c r="R63" s="151">
        <v>44783</v>
      </c>
      <c r="S63" s="151">
        <f t="shared" si="8"/>
        <v>44790</v>
      </c>
      <c r="U63" s="157"/>
    </row>
    <row r="64" spans="1:48" s="121" customFormat="1" ht="21.75" customHeight="1" x14ac:dyDescent="0.25">
      <c r="A64" s="120"/>
      <c r="B64" s="53"/>
      <c r="C64" s="39" t="s">
        <v>320</v>
      </c>
      <c r="D64" s="168" t="s">
        <v>321</v>
      </c>
      <c r="E64" s="259" t="s">
        <v>3</v>
      </c>
      <c r="F64" s="259" t="s">
        <v>67</v>
      </c>
      <c r="G64" s="259" t="s">
        <v>53</v>
      </c>
      <c r="H64" s="67">
        <v>45000</v>
      </c>
      <c r="I64" s="208" t="s">
        <v>322</v>
      </c>
      <c r="J64" s="151">
        <v>44617</v>
      </c>
      <c r="K64" s="151">
        <v>44623</v>
      </c>
      <c r="L64" s="151">
        <v>44654</v>
      </c>
      <c r="M64" s="151">
        <v>44684</v>
      </c>
      <c r="N64" s="151">
        <v>44715</v>
      </c>
      <c r="O64" s="151">
        <v>44722</v>
      </c>
      <c r="P64" s="151">
        <v>44724</v>
      </c>
      <c r="Q64" s="151">
        <v>44737</v>
      </c>
      <c r="R64" s="151">
        <f t="shared" si="8"/>
        <v>44744</v>
      </c>
      <c r="S64" s="151">
        <f t="shared" si="8"/>
        <v>44751</v>
      </c>
      <c r="U64" s="157"/>
    </row>
    <row r="65" spans="1:53" s="121" customFormat="1" ht="27" customHeight="1" x14ac:dyDescent="0.25">
      <c r="A65" s="120"/>
      <c r="B65" s="53"/>
      <c r="C65" s="39" t="s">
        <v>323</v>
      </c>
      <c r="D65" s="168" t="s">
        <v>324</v>
      </c>
      <c r="E65" s="259" t="s">
        <v>3</v>
      </c>
      <c r="F65" s="259" t="s">
        <v>67</v>
      </c>
      <c r="G65" s="259" t="s">
        <v>53</v>
      </c>
      <c r="H65" s="108">
        <v>15000</v>
      </c>
      <c r="I65" s="301" t="s">
        <v>170</v>
      </c>
      <c r="J65" s="40">
        <v>44640</v>
      </c>
      <c r="K65" s="40">
        <v>44671</v>
      </c>
      <c r="L65" s="40">
        <f t="shared" si="6"/>
        <v>44701</v>
      </c>
      <c r="M65" s="40">
        <f t="shared" si="7"/>
        <v>44722</v>
      </c>
      <c r="N65" s="40">
        <f t="shared" ref="N65:N68" si="9">M65+7</f>
        <v>44729</v>
      </c>
      <c r="O65" s="40">
        <f t="shared" ref="O65:O68" si="10">N65+5</f>
        <v>44734</v>
      </c>
      <c r="P65" s="40">
        <f t="shared" si="8"/>
        <v>44741</v>
      </c>
      <c r="Q65" s="40">
        <f t="shared" si="8"/>
        <v>44748</v>
      </c>
      <c r="R65" s="40">
        <f t="shared" si="8"/>
        <v>44755</v>
      </c>
      <c r="S65" s="40">
        <f t="shared" si="8"/>
        <v>44762</v>
      </c>
      <c r="U65" s="157"/>
    </row>
    <row r="66" spans="1:53" s="121" customFormat="1" ht="19.5" customHeight="1" x14ac:dyDescent="0.25">
      <c r="A66" s="120"/>
      <c r="B66" s="53"/>
      <c r="C66" s="39" t="s">
        <v>325</v>
      </c>
      <c r="D66" s="168" t="s">
        <v>326</v>
      </c>
      <c r="E66" s="259" t="s">
        <v>3</v>
      </c>
      <c r="F66" s="259" t="s">
        <v>67</v>
      </c>
      <c r="G66" s="259" t="s">
        <v>53</v>
      </c>
      <c r="H66" s="108">
        <v>10000</v>
      </c>
      <c r="I66" s="301" t="s">
        <v>322</v>
      </c>
      <c r="J66" s="40">
        <v>44607</v>
      </c>
      <c r="K66" s="40">
        <v>44635</v>
      </c>
      <c r="L66" s="40">
        <f t="shared" si="6"/>
        <v>44665</v>
      </c>
      <c r="M66" s="40">
        <f t="shared" si="7"/>
        <v>44686</v>
      </c>
      <c r="N66" s="40">
        <f t="shared" si="9"/>
        <v>44693</v>
      </c>
      <c r="O66" s="40">
        <f t="shared" si="10"/>
        <v>44698</v>
      </c>
      <c r="P66" s="40">
        <f t="shared" si="8"/>
        <v>44705</v>
      </c>
      <c r="Q66" s="40">
        <f t="shared" si="8"/>
        <v>44712</v>
      </c>
      <c r="R66" s="40">
        <f t="shared" si="8"/>
        <v>44719</v>
      </c>
      <c r="S66" s="40"/>
      <c r="U66" s="157"/>
    </row>
    <row r="67" spans="1:53" s="39" customFormat="1" ht="21.75" customHeight="1" x14ac:dyDescent="0.25">
      <c r="A67" s="180"/>
      <c r="B67" s="53"/>
      <c r="C67" s="39" t="s">
        <v>327</v>
      </c>
      <c r="D67" s="168" t="s">
        <v>328</v>
      </c>
      <c r="E67" s="259" t="s">
        <v>3</v>
      </c>
      <c r="F67" s="259" t="s">
        <v>67</v>
      </c>
      <c r="G67" s="259" t="s">
        <v>53</v>
      </c>
      <c r="H67" s="108">
        <v>40000</v>
      </c>
      <c r="I67" s="301" t="s">
        <v>322</v>
      </c>
      <c r="J67" s="40">
        <v>44607</v>
      </c>
      <c r="K67" s="40">
        <v>44623</v>
      </c>
      <c r="L67" s="40">
        <f t="shared" si="6"/>
        <v>44653</v>
      </c>
      <c r="M67" s="40">
        <f t="shared" si="7"/>
        <v>44674</v>
      </c>
      <c r="N67" s="40">
        <f t="shared" si="9"/>
        <v>44681</v>
      </c>
      <c r="O67" s="40">
        <f t="shared" si="10"/>
        <v>44686</v>
      </c>
      <c r="P67" s="40">
        <f t="shared" si="8"/>
        <v>44693</v>
      </c>
      <c r="Q67" s="40">
        <f t="shared" si="8"/>
        <v>44700</v>
      </c>
      <c r="R67" s="40">
        <f t="shared" si="8"/>
        <v>44707</v>
      </c>
      <c r="S67" s="40">
        <f t="shared" si="8"/>
        <v>44714</v>
      </c>
      <c r="T67" s="121"/>
      <c r="U67" s="157"/>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1"/>
      <c r="AY67" s="121"/>
      <c r="AZ67" s="121"/>
      <c r="BA67" s="121"/>
    </row>
    <row r="68" spans="1:53" s="39" customFormat="1" ht="79.5" customHeight="1" x14ac:dyDescent="0.25">
      <c r="A68" s="180"/>
      <c r="B68" s="390"/>
      <c r="C68" s="390" t="s">
        <v>1006</v>
      </c>
      <c r="D68" s="408" t="s">
        <v>1007</v>
      </c>
      <c r="E68" s="391" t="s">
        <v>3</v>
      </c>
      <c r="F68" s="391" t="s">
        <v>67</v>
      </c>
      <c r="G68" s="391" t="s">
        <v>53</v>
      </c>
      <c r="H68" s="392">
        <v>30000</v>
      </c>
      <c r="I68" s="393" t="s">
        <v>170</v>
      </c>
      <c r="J68" s="394">
        <v>44607</v>
      </c>
      <c r="K68" s="394">
        <v>44623</v>
      </c>
      <c r="L68" s="394">
        <f t="shared" si="6"/>
        <v>44653</v>
      </c>
      <c r="M68" s="394">
        <f t="shared" si="7"/>
        <v>44674</v>
      </c>
      <c r="N68" s="394">
        <f t="shared" si="9"/>
        <v>44681</v>
      </c>
      <c r="O68" s="394">
        <f t="shared" si="10"/>
        <v>44686</v>
      </c>
      <c r="P68" s="394">
        <f t="shared" si="8"/>
        <v>44693</v>
      </c>
      <c r="Q68" s="394">
        <f t="shared" si="8"/>
        <v>44700</v>
      </c>
      <c r="R68" s="394">
        <f t="shared" si="8"/>
        <v>44707</v>
      </c>
      <c r="S68" s="394">
        <f t="shared" si="8"/>
        <v>44714</v>
      </c>
      <c r="U68" s="395"/>
    </row>
    <row r="69" spans="1:53" ht="19.5" customHeight="1" x14ac:dyDescent="0.25">
      <c r="A69" s="157"/>
      <c r="B69" s="53"/>
      <c r="C69" s="36" t="s">
        <v>346</v>
      </c>
      <c r="D69" s="196" t="s">
        <v>347</v>
      </c>
      <c r="E69" s="196" t="s">
        <v>3</v>
      </c>
      <c r="F69" s="263" t="s">
        <v>202</v>
      </c>
      <c r="G69" s="263" t="s">
        <v>53</v>
      </c>
      <c r="H69" s="67">
        <v>20000</v>
      </c>
      <c r="I69" s="208" t="s">
        <v>170</v>
      </c>
      <c r="J69" s="151">
        <v>44599</v>
      </c>
      <c r="K69" s="151">
        <f t="shared" ref="K69" si="11">J69+5</f>
        <v>44604</v>
      </c>
      <c r="L69" s="151">
        <f>K69+30</f>
        <v>44634</v>
      </c>
      <c r="M69" s="151">
        <f>L69+21</f>
        <v>44655</v>
      </c>
      <c r="N69" s="151">
        <f t="shared" ref="N69" si="12">M69+7</f>
        <v>44662</v>
      </c>
      <c r="O69" s="151">
        <f>N69+5</f>
        <v>44667</v>
      </c>
      <c r="P69" s="151">
        <f t="shared" ref="P69:R70" si="13">O69+7</f>
        <v>44674</v>
      </c>
      <c r="Q69" s="151">
        <f t="shared" si="13"/>
        <v>44681</v>
      </c>
      <c r="R69" s="151">
        <f t="shared" si="13"/>
        <v>44688</v>
      </c>
      <c r="S69" s="151">
        <f t="shared" ref="S69" si="14">R69+7</f>
        <v>44695</v>
      </c>
      <c r="T69" s="121"/>
      <c r="U69" s="157"/>
      <c r="V69" s="121"/>
      <c r="W69" s="121"/>
      <c r="X69" s="121"/>
      <c r="Y69" s="121"/>
      <c r="Z69" s="121"/>
      <c r="AA69" s="121"/>
      <c r="AB69" s="121"/>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c r="BA69" s="121"/>
    </row>
    <row r="70" spans="1:53" ht="57" x14ac:dyDescent="0.25">
      <c r="A70" s="157"/>
      <c r="B70" s="53"/>
      <c r="C70" s="36" t="s">
        <v>1002</v>
      </c>
      <c r="D70" s="196" t="s">
        <v>1001</v>
      </c>
      <c r="E70" s="196" t="s">
        <v>3</v>
      </c>
      <c r="F70" s="263" t="s">
        <v>202</v>
      </c>
      <c r="G70" s="263" t="s">
        <v>53</v>
      </c>
      <c r="H70" s="67">
        <v>50000</v>
      </c>
      <c r="I70" s="208" t="s">
        <v>170</v>
      </c>
      <c r="J70" s="151">
        <v>44658</v>
      </c>
      <c r="K70" s="151">
        <f t="shared" ref="K70" si="15">J70+5</f>
        <v>44663</v>
      </c>
      <c r="L70" s="151">
        <f>K70+30</f>
        <v>44693</v>
      </c>
      <c r="M70" s="151">
        <f>L70+21</f>
        <v>44714</v>
      </c>
      <c r="N70" s="151">
        <f t="shared" ref="N70" si="16">M70+7</f>
        <v>44721</v>
      </c>
      <c r="O70" s="151">
        <f>N70+5</f>
        <v>44726</v>
      </c>
      <c r="P70" s="151">
        <f t="shared" si="13"/>
        <v>44733</v>
      </c>
      <c r="Q70" s="151">
        <f t="shared" si="13"/>
        <v>44740</v>
      </c>
      <c r="R70" s="151">
        <f t="shared" si="13"/>
        <v>44747</v>
      </c>
      <c r="S70" s="151">
        <f t="shared" ref="S70" si="17">R70+7</f>
        <v>44754</v>
      </c>
      <c r="T70" s="121"/>
      <c r="U70" s="157"/>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c r="BA70" s="121"/>
    </row>
    <row r="71" spans="1:53" ht="28.5" x14ac:dyDescent="0.25">
      <c r="A71" s="157"/>
      <c r="B71" s="53"/>
      <c r="C71" s="195" t="s">
        <v>362</v>
      </c>
      <c r="D71" s="168" t="s">
        <v>363</v>
      </c>
      <c r="E71" s="264" t="s">
        <v>3</v>
      </c>
      <c r="F71" s="263" t="s">
        <v>164</v>
      </c>
      <c r="G71" s="263" t="s">
        <v>55</v>
      </c>
      <c r="H71" s="88">
        <v>200000</v>
      </c>
      <c r="I71" s="76" t="s">
        <v>364</v>
      </c>
      <c r="J71" s="73">
        <v>44635</v>
      </c>
      <c r="K71" s="142">
        <f t="shared" ref="K71:K75" si="18">J71+5</f>
        <v>44640</v>
      </c>
      <c r="L71" s="142">
        <f t="shared" ref="L71:L75" si="19">K71+30</f>
        <v>44670</v>
      </c>
      <c r="M71" s="142">
        <f t="shared" ref="M71:M75" si="20">L71+21</f>
        <v>44691</v>
      </c>
      <c r="N71" s="142">
        <f t="shared" ref="N71:N75" si="21">M71+7</f>
        <v>44698</v>
      </c>
      <c r="O71" s="142">
        <f t="shared" ref="O71:O75" si="22">N71+5</f>
        <v>44703</v>
      </c>
      <c r="P71" s="142">
        <f t="shared" ref="P71:S86" si="23">O71+7</f>
        <v>44710</v>
      </c>
      <c r="Q71" s="142">
        <f t="shared" si="23"/>
        <v>44717</v>
      </c>
      <c r="R71" s="142">
        <f t="shared" si="23"/>
        <v>44724</v>
      </c>
      <c r="S71" s="141">
        <f t="shared" si="23"/>
        <v>44731</v>
      </c>
      <c r="T71" s="121"/>
      <c r="U71" s="157"/>
      <c r="V71" s="121"/>
      <c r="W71" s="121"/>
      <c r="X71" s="121"/>
      <c r="Y71" s="121"/>
      <c r="Z71" s="121"/>
      <c r="AA71" s="121"/>
      <c r="AB71" s="121"/>
      <c r="AC71" s="121"/>
      <c r="AD71" s="121"/>
      <c r="AE71" s="121"/>
      <c r="AF71" s="121"/>
      <c r="AG71" s="121"/>
      <c r="AH71" s="121"/>
      <c r="AI71" s="121"/>
      <c r="AJ71" s="121"/>
      <c r="AK71" s="121"/>
      <c r="AL71" s="121"/>
      <c r="AM71" s="121"/>
      <c r="AN71" s="121"/>
      <c r="AO71" s="121"/>
      <c r="AP71" s="121"/>
      <c r="AQ71" s="121"/>
      <c r="AR71" s="121"/>
      <c r="AS71" s="121"/>
      <c r="AT71" s="121"/>
      <c r="AU71" s="121"/>
      <c r="AV71" s="121"/>
      <c r="AW71" s="121"/>
      <c r="AX71" s="121"/>
      <c r="AY71" s="121"/>
      <c r="AZ71" s="121"/>
      <c r="BA71" s="121"/>
    </row>
    <row r="72" spans="1:53" ht="14.25" customHeight="1" x14ac:dyDescent="0.25">
      <c r="A72" s="157"/>
      <c r="B72" s="53"/>
      <c r="C72" s="33" t="s">
        <v>365</v>
      </c>
      <c r="D72" s="168" t="s">
        <v>366</v>
      </c>
      <c r="E72" s="80" t="s">
        <v>3</v>
      </c>
      <c r="F72" s="87" t="s">
        <v>202</v>
      </c>
      <c r="G72" s="80" t="s">
        <v>53</v>
      </c>
      <c r="H72" s="88">
        <f>300000-50000</f>
        <v>250000</v>
      </c>
      <c r="I72" s="76" t="s">
        <v>364</v>
      </c>
      <c r="J72" s="73">
        <v>44652</v>
      </c>
      <c r="K72" s="142">
        <f t="shared" si="18"/>
        <v>44657</v>
      </c>
      <c r="L72" s="142">
        <f t="shared" si="19"/>
        <v>44687</v>
      </c>
      <c r="M72" s="142">
        <f t="shared" si="20"/>
        <v>44708</v>
      </c>
      <c r="N72" s="142">
        <f t="shared" si="21"/>
        <v>44715</v>
      </c>
      <c r="O72" s="142">
        <f t="shared" si="22"/>
        <v>44720</v>
      </c>
      <c r="P72" s="142">
        <f t="shared" si="23"/>
        <v>44727</v>
      </c>
      <c r="Q72" s="142">
        <f t="shared" si="23"/>
        <v>44734</v>
      </c>
      <c r="R72" s="142">
        <f t="shared" si="23"/>
        <v>44741</v>
      </c>
      <c r="S72" s="141">
        <f t="shared" si="23"/>
        <v>44748</v>
      </c>
      <c r="U72" s="157"/>
      <c r="V72" s="121"/>
      <c r="W72" s="121"/>
      <c r="X72" s="121"/>
      <c r="Y72" s="121"/>
      <c r="Z72" s="121"/>
      <c r="AA72" s="121"/>
      <c r="AB72" s="121"/>
      <c r="AC72" s="121"/>
      <c r="AD72" s="121"/>
      <c r="AE72" s="121"/>
      <c r="AF72" s="121"/>
      <c r="AG72" s="121"/>
      <c r="AH72" s="121"/>
      <c r="AI72" s="121"/>
      <c r="AJ72" s="121"/>
      <c r="AK72" s="121"/>
      <c r="AL72" s="121"/>
      <c r="AM72" s="121"/>
      <c r="AN72" s="121"/>
      <c r="AO72" s="121"/>
      <c r="AP72" s="121"/>
      <c r="AQ72" s="121"/>
      <c r="AR72" s="121"/>
      <c r="AS72" s="121"/>
      <c r="AT72" s="121"/>
      <c r="AU72" s="121"/>
      <c r="AV72" s="121"/>
      <c r="AW72" s="121"/>
      <c r="AX72" s="121"/>
      <c r="AY72" s="121"/>
      <c r="AZ72" s="121"/>
      <c r="BA72" s="121"/>
    </row>
    <row r="73" spans="1:53" ht="28.5" x14ac:dyDescent="0.25">
      <c r="A73" s="157"/>
      <c r="B73" s="53"/>
      <c r="C73" s="33" t="s">
        <v>367</v>
      </c>
      <c r="D73" s="168" t="s">
        <v>368</v>
      </c>
      <c r="E73" s="80" t="s">
        <v>3</v>
      </c>
      <c r="F73" s="80" t="s">
        <v>181</v>
      </c>
      <c r="G73" s="80" t="s">
        <v>53</v>
      </c>
      <c r="H73" s="88">
        <v>200000</v>
      </c>
      <c r="I73" s="76" t="s">
        <v>364</v>
      </c>
      <c r="J73" s="73">
        <v>44652</v>
      </c>
      <c r="K73" s="142">
        <f t="shared" si="18"/>
        <v>44657</v>
      </c>
      <c r="L73" s="142">
        <f t="shared" si="19"/>
        <v>44687</v>
      </c>
      <c r="M73" s="142">
        <f t="shared" si="20"/>
        <v>44708</v>
      </c>
      <c r="N73" s="142">
        <f t="shared" si="21"/>
        <v>44715</v>
      </c>
      <c r="O73" s="142">
        <f t="shared" si="22"/>
        <v>44720</v>
      </c>
      <c r="P73" s="142">
        <f t="shared" si="23"/>
        <v>44727</v>
      </c>
      <c r="Q73" s="142">
        <f t="shared" si="23"/>
        <v>44734</v>
      </c>
      <c r="R73" s="142">
        <f t="shared" si="23"/>
        <v>44741</v>
      </c>
      <c r="S73" s="141">
        <f t="shared" si="23"/>
        <v>44748</v>
      </c>
      <c r="U73" s="157"/>
    </row>
    <row r="74" spans="1:53" ht="28.5" x14ac:dyDescent="0.25">
      <c r="A74" s="157"/>
      <c r="B74" s="53"/>
      <c r="C74" s="71" t="s">
        <v>369</v>
      </c>
      <c r="D74" s="168" t="s">
        <v>370</v>
      </c>
      <c r="E74" s="87" t="s">
        <v>3</v>
      </c>
      <c r="F74" s="87" t="s">
        <v>202</v>
      </c>
      <c r="G74" s="87" t="s">
        <v>53</v>
      </c>
      <c r="H74" s="133">
        <v>200000</v>
      </c>
      <c r="I74" s="76" t="s">
        <v>364</v>
      </c>
      <c r="J74" s="73">
        <v>44666</v>
      </c>
      <c r="K74" s="142">
        <f t="shared" si="18"/>
        <v>44671</v>
      </c>
      <c r="L74" s="142">
        <f t="shared" si="19"/>
        <v>44701</v>
      </c>
      <c r="M74" s="142">
        <f t="shared" si="20"/>
        <v>44722</v>
      </c>
      <c r="N74" s="142">
        <f t="shared" si="21"/>
        <v>44729</v>
      </c>
      <c r="O74" s="142">
        <f t="shared" si="22"/>
        <v>44734</v>
      </c>
      <c r="P74" s="142">
        <f t="shared" si="23"/>
        <v>44741</v>
      </c>
      <c r="Q74" s="142">
        <f t="shared" si="23"/>
        <v>44748</v>
      </c>
      <c r="R74" s="142">
        <f t="shared" si="23"/>
        <v>44755</v>
      </c>
      <c r="S74" s="141">
        <f t="shared" si="23"/>
        <v>44762</v>
      </c>
      <c r="U74" s="157"/>
    </row>
    <row r="75" spans="1:53" ht="28.5" x14ac:dyDescent="0.25">
      <c r="A75" s="157"/>
      <c r="B75" s="53"/>
      <c r="C75" s="71" t="s">
        <v>371</v>
      </c>
      <c r="D75" s="168" t="s">
        <v>372</v>
      </c>
      <c r="E75" s="87" t="s">
        <v>3</v>
      </c>
      <c r="F75" s="87" t="s">
        <v>202</v>
      </c>
      <c r="G75" s="87" t="s">
        <v>53</v>
      </c>
      <c r="H75" s="133">
        <v>50000</v>
      </c>
      <c r="I75" s="76" t="s">
        <v>364</v>
      </c>
      <c r="J75" s="73">
        <v>44713</v>
      </c>
      <c r="K75" s="142">
        <f t="shared" si="18"/>
        <v>44718</v>
      </c>
      <c r="L75" s="142">
        <f t="shared" si="19"/>
        <v>44748</v>
      </c>
      <c r="M75" s="142">
        <f t="shared" si="20"/>
        <v>44769</v>
      </c>
      <c r="N75" s="142">
        <f t="shared" si="21"/>
        <v>44776</v>
      </c>
      <c r="O75" s="142">
        <f t="shared" si="22"/>
        <v>44781</v>
      </c>
      <c r="P75" s="142">
        <f t="shared" si="23"/>
        <v>44788</v>
      </c>
      <c r="Q75" s="142">
        <f t="shared" si="23"/>
        <v>44795</v>
      </c>
      <c r="R75" s="142">
        <f t="shared" si="23"/>
        <v>44802</v>
      </c>
      <c r="S75" s="141">
        <f t="shared" si="23"/>
        <v>44809</v>
      </c>
      <c r="U75" s="157"/>
    </row>
    <row r="76" spans="1:53" x14ac:dyDescent="0.25">
      <c r="A76" s="157"/>
      <c r="B76" s="53"/>
      <c r="C76" s="36" t="s">
        <v>375</v>
      </c>
      <c r="D76" s="196" t="s">
        <v>390</v>
      </c>
      <c r="E76" s="196" t="s">
        <v>3</v>
      </c>
      <c r="F76" s="263" t="s">
        <v>93</v>
      </c>
      <c r="G76" s="263" t="s">
        <v>55</v>
      </c>
      <c r="H76" s="67">
        <v>27000</v>
      </c>
      <c r="I76" s="32" t="s">
        <v>99</v>
      </c>
      <c r="J76" s="151">
        <v>44621</v>
      </c>
      <c r="K76" s="151">
        <f t="shared" ref="K76:K82" si="24">J76+5</f>
        <v>44626</v>
      </c>
      <c r="L76" s="151">
        <f t="shared" ref="L76:L82" si="25">K76+30</f>
        <v>44656</v>
      </c>
      <c r="M76" s="151">
        <f t="shared" ref="M76:M82" si="26">L76+21</f>
        <v>44677</v>
      </c>
      <c r="N76" s="151">
        <f t="shared" ref="N76:N92" si="27">M76+7</f>
        <v>44684</v>
      </c>
      <c r="O76" s="151">
        <f t="shared" ref="O76:O82" si="28">N76+5</f>
        <v>44689</v>
      </c>
      <c r="P76" s="151">
        <f t="shared" si="23"/>
        <v>44696</v>
      </c>
      <c r="Q76" s="151">
        <f t="shared" si="23"/>
        <v>44703</v>
      </c>
      <c r="R76" s="151">
        <f t="shared" si="23"/>
        <v>44710</v>
      </c>
      <c r="S76" s="151">
        <f t="shared" si="23"/>
        <v>44717</v>
      </c>
      <c r="U76" s="157"/>
    </row>
    <row r="77" spans="1:53" x14ac:dyDescent="0.25">
      <c r="A77" s="157"/>
      <c r="B77" s="53"/>
      <c r="C77" s="36" t="s">
        <v>376</v>
      </c>
      <c r="D77" s="196" t="s">
        <v>391</v>
      </c>
      <c r="E77" s="196" t="s">
        <v>3</v>
      </c>
      <c r="F77" s="263" t="s">
        <v>93</v>
      </c>
      <c r="G77" s="196" t="s">
        <v>55</v>
      </c>
      <c r="H77" s="67">
        <v>27000</v>
      </c>
      <c r="I77" s="2" t="s">
        <v>99</v>
      </c>
      <c r="J77" s="151">
        <v>44621</v>
      </c>
      <c r="K77" s="151">
        <f t="shared" si="24"/>
        <v>44626</v>
      </c>
      <c r="L77" s="151">
        <f t="shared" si="25"/>
        <v>44656</v>
      </c>
      <c r="M77" s="151">
        <f t="shared" si="26"/>
        <v>44677</v>
      </c>
      <c r="N77" s="151">
        <f t="shared" si="27"/>
        <v>44684</v>
      </c>
      <c r="O77" s="151">
        <f t="shared" si="28"/>
        <v>44689</v>
      </c>
      <c r="P77" s="151">
        <f t="shared" si="23"/>
        <v>44696</v>
      </c>
      <c r="Q77" s="151">
        <f t="shared" si="23"/>
        <v>44703</v>
      </c>
      <c r="R77" s="151">
        <f t="shared" si="23"/>
        <v>44710</v>
      </c>
      <c r="S77" s="151">
        <f t="shared" si="23"/>
        <v>44717</v>
      </c>
      <c r="U77" s="157"/>
    </row>
    <row r="78" spans="1:53" x14ac:dyDescent="0.25">
      <c r="A78" s="157"/>
      <c r="B78" s="53"/>
      <c r="C78" s="36" t="s">
        <v>377</v>
      </c>
      <c r="D78" s="196" t="s">
        <v>392</v>
      </c>
      <c r="E78" s="196" t="s">
        <v>3</v>
      </c>
      <c r="F78" s="263" t="s">
        <v>93</v>
      </c>
      <c r="G78" s="263" t="s">
        <v>55</v>
      </c>
      <c r="H78" s="67">
        <v>13500</v>
      </c>
      <c r="I78" s="32" t="s">
        <v>99</v>
      </c>
      <c r="J78" s="151">
        <v>44621</v>
      </c>
      <c r="K78" s="151">
        <f t="shared" si="24"/>
        <v>44626</v>
      </c>
      <c r="L78" s="151">
        <f t="shared" si="25"/>
        <v>44656</v>
      </c>
      <c r="M78" s="151">
        <f t="shared" si="26"/>
        <v>44677</v>
      </c>
      <c r="N78" s="151">
        <f t="shared" si="27"/>
        <v>44684</v>
      </c>
      <c r="O78" s="151">
        <f t="shared" si="28"/>
        <v>44689</v>
      </c>
      <c r="P78" s="151">
        <f t="shared" si="23"/>
        <v>44696</v>
      </c>
      <c r="Q78" s="151">
        <f t="shared" si="23"/>
        <v>44703</v>
      </c>
      <c r="R78" s="151">
        <f t="shared" si="23"/>
        <v>44710</v>
      </c>
      <c r="S78" s="151">
        <f t="shared" si="23"/>
        <v>44717</v>
      </c>
      <c r="U78" s="157"/>
    </row>
    <row r="79" spans="1:53" x14ac:dyDescent="0.25">
      <c r="A79" s="157"/>
      <c r="B79" s="53"/>
      <c r="C79" s="36" t="s">
        <v>378</v>
      </c>
      <c r="D79" s="196" t="s">
        <v>393</v>
      </c>
      <c r="E79" s="196" t="s">
        <v>3</v>
      </c>
      <c r="F79" s="263" t="s">
        <v>93</v>
      </c>
      <c r="G79" s="196" t="s">
        <v>55</v>
      </c>
      <c r="H79" s="67">
        <v>13500</v>
      </c>
      <c r="I79" s="2" t="s">
        <v>99</v>
      </c>
      <c r="J79" s="151">
        <v>44621</v>
      </c>
      <c r="K79" s="151">
        <f t="shared" si="24"/>
        <v>44626</v>
      </c>
      <c r="L79" s="151">
        <f t="shared" si="25"/>
        <v>44656</v>
      </c>
      <c r="M79" s="151">
        <f t="shared" si="26"/>
        <v>44677</v>
      </c>
      <c r="N79" s="151">
        <f t="shared" si="27"/>
        <v>44684</v>
      </c>
      <c r="O79" s="151">
        <f t="shared" si="28"/>
        <v>44689</v>
      </c>
      <c r="P79" s="151">
        <f t="shared" si="23"/>
        <v>44696</v>
      </c>
      <c r="Q79" s="151">
        <f t="shared" si="23"/>
        <v>44703</v>
      </c>
      <c r="R79" s="151">
        <f t="shared" si="23"/>
        <v>44710</v>
      </c>
      <c r="S79" s="151">
        <f t="shared" si="23"/>
        <v>44717</v>
      </c>
      <c r="U79" s="157"/>
    </row>
    <row r="80" spans="1:53" ht="28.5" x14ac:dyDescent="0.25">
      <c r="A80" s="157"/>
      <c r="B80" s="53"/>
      <c r="C80" s="36" t="s">
        <v>379</v>
      </c>
      <c r="D80" s="196" t="s">
        <v>394</v>
      </c>
      <c r="E80" s="196" t="s">
        <v>3</v>
      </c>
      <c r="F80" s="263" t="s">
        <v>91</v>
      </c>
      <c r="G80" s="263" t="s">
        <v>53</v>
      </c>
      <c r="H80" s="67">
        <v>15000</v>
      </c>
      <c r="I80" s="32" t="s">
        <v>99</v>
      </c>
      <c r="J80" s="151">
        <v>44621</v>
      </c>
      <c r="K80" s="151">
        <f t="shared" si="24"/>
        <v>44626</v>
      </c>
      <c r="L80" s="151">
        <f t="shared" si="25"/>
        <v>44656</v>
      </c>
      <c r="M80" s="151">
        <f t="shared" si="26"/>
        <v>44677</v>
      </c>
      <c r="N80" s="151">
        <f t="shared" si="27"/>
        <v>44684</v>
      </c>
      <c r="O80" s="151">
        <f t="shared" si="28"/>
        <v>44689</v>
      </c>
      <c r="P80" s="151">
        <f t="shared" si="23"/>
        <v>44696</v>
      </c>
      <c r="Q80" s="151">
        <f t="shared" si="23"/>
        <v>44703</v>
      </c>
      <c r="R80" s="151">
        <f t="shared" si="23"/>
        <v>44710</v>
      </c>
      <c r="S80" s="151">
        <f t="shared" si="23"/>
        <v>44717</v>
      </c>
      <c r="U80" s="157"/>
    </row>
    <row r="81" spans="1:21" ht="28.5" x14ac:dyDescent="0.25">
      <c r="A81" s="157"/>
      <c r="B81" s="53"/>
      <c r="C81" s="36" t="s">
        <v>380</v>
      </c>
      <c r="D81" s="196" t="s">
        <v>395</v>
      </c>
      <c r="E81" s="196" t="s">
        <v>3</v>
      </c>
      <c r="F81" s="263" t="s">
        <v>91</v>
      </c>
      <c r="G81" s="196" t="s">
        <v>53</v>
      </c>
      <c r="H81" s="67">
        <v>12000</v>
      </c>
      <c r="I81" s="2" t="s">
        <v>99</v>
      </c>
      <c r="J81" s="151">
        <v>44621</v>
      </c>
      <c r="K81" s="151">
        <f t="shared" si="24"/>
        <v>44626</v>
      </c>
      <c r="L81" s="151">
        <f t="shared" si="25"/>
        <v>44656</v>
      </c>
      <c r="M81" s="151">
        <f t="shared" si="26"/>
        <v>44677</v>
      </c>
      <c r="N81" s="151">
        <f t="shared" si="27"/>
        <v>44684</v>
      </c>
      <c r="O81" s="151">
        <f t="shared" si="28"/>
        <v>44689</v>
      </c>
      <c r="P81" s="151">
        <f t="shared" si="23"/>
        <v>44696</v>
      </c>
      <c r="Q81" s="151">
        <f t="shared" si="23"/>
        <v>44703</v>
      </c>
      <c r="R81" s="151">
        <f t="shared" si="23"/>
        <v>44710</v>
      </c>
      <c r="S81" s="151">
        <f t="shared" si="23"/>
        <v>44717</v>
      </c>
      <c r="U81" s="157"/>
    </row>
    <row r="82" spans="1:21" ht="42.75" x14ac:dyDescent="0.25">
      <c r="A82" s="157"/>
      <c r="B82" s="53"/>
      <c r="C82" s="36" t="s">
        <v>381</v>
      </c>
      <c r="D82" s="196" t="s">
        <v>396</v>
      </c>
      <c r="E82" s="196" t="s">
        <v>3</v>
      </c>
      <c r="F82" s="263" t="s">
        <v>91</v>
      </c>
      <c r="G82" s="263" t="s">
        <v>53</v>
      </c>
      <c r="H82" s="67">
        <v>55000</v>
      </c>
      <c r="I82" s="32" t="s">
        <v>99</v>
      </c>
      <c r="J82" s="151">
        <v>44621</v>
      </c>
      <c r="K82" s="151">
        <f t="shared" si="24"/>
        <v>44626</v>
      </c>
      <c r="L82" s="151">
        <f t="shared" si="25"/>
        <v>44656</v>
      </c>
      <c r="M82" s="151">
        <f t="shared" si="26"/>
        <v>44677</v>
      </c>
      <c r="N82" s="151">
        <f t="shared" si="27"/>
        <v>44684</v>
      </c>
      <c r="O82" s="151">
        <f t="shared" si="28"/>
        <v>44689</v>
      </c>
      <c r="P82" s="151">
        <f t="shared" si="23"/>
        <v>44696</v>
      </c>
      <c r="Q82" s="151">
        <f t="shared" si="23"/>
        <v>44703</v>
      </c>
      <c r="R82" s="151">
        <f t="shared" si="23"/>
        <v>44710</v>
      </c>
      <c r="S82" s="151">
        <f t="shared" si="23"/>
        <v>44717</v>
      </c>
      <c r="U82" s="157"/>
    </row>
    <row r="83" spans="1:21" ht="28.5" x14ac:dyDescent="0.25">
      <c r="A83" s="157"/>
      <c r="B83" s="53"/>
      <c r="C83" s="36" t="s">
        <v>382</v>
      </c>
      <c r="D83" s="196" t="s">
        <v>397</v>
      </c>
      <c r="E83" s="196" t="s">
        <v>3</v>
      </c>
      <c r="F83" s="263" t="s">
        <v>7</v>
      </c>
      <c r="G83" s="196" t="s">
        <v>55</v>
      </c>
      <c r="H83" s="67">
        <v>36000</v>
      </c>
      <c r="I83" s="32" t="s">
        <v>99</v>
      </c>
      <c r="J83" s="151">
        <v>44652</v>
      </c>
      <c r="K83" s="151">
        <f>J83+5</f>
        <v>44657</v>
      </c>
      <c r="L83" s="151">
        <f>K83+30</f>
        <v>44687</v>
      </c>
      <c r="M83" s="151">
        <f>L83+21</f>
        <v>44708</v>
      </c>
      <c r="N83" s="151">
        <f t="shared" si="27"/>
        <v>44715</v>
      </c>
      <c r="O83" s="151">
        <f>N83+5</f>
        <v>44720</v>
      </c>
      <c r="P83" s="151">
        <f>O83+7</f>
        <v>44727</v>
      </c>
      <c r="Q83" s="151">
        <f>P83+7</f>
        <v>44734</v>
      </c>
      <c r="R83" s="151">
        <f>Q83+7</f>
        <v>44741</v>
      </c>
      <c r="S83" s="151">
        <f t="shared" si="23"/>
        <v>44748</v>
      </c>
      <c r="U83" s="157"/>
    </row>
    <row r="84" spans="1:21" ht="45.95" customHeight="1" x14ac:dyDescent="0.25">
      <c r="A84" s="157"/>
      <c r="B84" s="53"/>
      <c r="C84" s="36" t="s">
        <v>383</v>
      </c>
      <c r="D84" s="196" t="s">
        <v>398</v>
      </c>
      <c r="E84" s="196" t="s">
        <v>3</v>
      </c>
      <c r="F84" s="263" t="s">
        <v>7</v>
      </c>
      <c r="G84" s="196" t="s">
        <v>55</v>
      </c>
      <c r="H84" s="67">
        <v>36000</v>
      </c>
      <c r="I84" s="32" t="s">
        <v>99</v>
      </c>
      <c r="J84" s="151">
        <v>44652</v>
      </c>
      <c r="K84" s="151">
        <f t="shared" ref="K84:K98" si="29">J84+5</f>
        <v>44657</v>
      </c>
      <c r="L84" s="151">
        <f>K84+15</f>
        <v>44672</v>
      </c>
      <c r="M84" s="151">
        <f>L84+21</f>
        <v>44693</v>
      </c>
      <c r="N84" s="151">
        <f t="shared" si="27"/>
        <v>44700</v>
      </c>
      <c r="O84" s="151" t="s">
        <v>90</v>
      </c>
      <c r="P84" s="151" t="s">
        <v>90</v>
      </c>
      <c r="Q84" s="151" t="s">
        <v>90</v>
      </c>
      <c r="R84" s="151">
        <f t="shared" ref="R84:R88" si="30">N84+7</f>
        <v>44707</v>
      </c>
      <c r="S84" s="151">
        <f t="shared" si="23"/>
        <v>44714</v>
      </c>
      <c r="U84" s="157"/>
    </row>
    <row r="85" spans="1:21" ht="57" x14ac:dyDescent="0.25">
      <c r="A85" s="157"/>
      <c r="B85" s="53"/>
      <c r="C85" s="33" t="s">
        <v>384</v>
      </c>
      <c r="D85" s="196" t="s">
        <v>399</v>
      </c>
      <c r="E85" s="80" t="s">
        <v>3</v>
      </c>
      <c r="F85" s="80" t="s">
        <v>385</v>
      </c>
      <c r="G85" s="80" t="s">
        <v>53</v>
      </c>
      <c r="H85" s="67">
        <v>30000</v>
      </c>
      <c r="I85" s="32" t="s">
        <v>386</v>
      </c>
      <c r="J85" s="151">
        <v>44621</v>
      </c>
      <c r="K85" s="151">
        <f t="shared" si="29"/>
        <v>44626</v>
      </c>
      <c r="L85" s="151">
        <f t="shared" ref="L85:L88" si="31">K85+15</f>
        <v>44641</v>
      </c>
      <c r="M85" s="151">
        <f t="shared" ref="M85:M98" si="32">L85+21</f>
        <v>44662</v>
      </c>
      <c r="N85" s="151">
        <f t="shared" si="27"/>
        <v>44669</v>
      </c>
      <c r="O85" s="151" t="s">
        <v>90</v>
      </c>
      <c r="P85" s="151" t="s">
        <v>90</v>
      </c>
      <c r="Q85" s="151" t="s">
        <v>90</v>
      </c>
      <c r="R85" s="151">
        <f t="shared" si="30"/>
        <v>44676</v>
      </c>
      <c r="S85" s="151">
        <f t="shared" si="23"/>
        <v>44683</v>
      </c>
      <c r="U85" s="157"/>
    </row>
    <row r="86" spans="1:21" ht="28.5" x14ac:dyDescent="0.25">
      <c r="A86" s="157"/>
      <c r="B86" s="53"/>
      <c r="C86" s="33" t="s">
        <v>387</v>
      </c>
      <c r="D86" s="196" t="s">
        <v>400</v>
      </c>
      <c r="E86" s="80" t="s">
        <v>3</v>
      </c>
      <c r="F86" s="80" t="s">
        <v>385</v>
      </c>
      <c r="G86" s="80" t="s">
        <v>53</v>
      </c>
      <c r="H86" s="67">
        <v>30000</v>
      </c>
      <c r="I86" s="34" t="s">
        <v>386</v>
      </c>
      <c r="J86" s="151">
        <v>44621</v>
      </c>
      <c r="K86" s="151">
        <f t="shared" si="29"/>
        <v>44626</v>
      </c>
      <c r="L86" s="151">
        <f t="shared" si="31"/>
        <v>44641</v>
      </c>
      <c r="M86" s="151">
        <f t="shared" si="32"/>
        <v>44662</v>
      </c>
      <c r="N86" s="151">
        <f t="shared" si="27"/>
        <v>44669</v>
      </c>
      <c r="O86" s="151" t="s">
        <v>90</v>
      </c>
      <c r="P86" s="151" t="s">
        <v>90</v>
      </c>
      <c r="Q86" s="151" t="s">
        <v>90</v>
      </c>
      <c r="R86" s="151">
        <f t="shared" si="30"/>
        <v>44676</v>
      </c>
      <c r="S86" s="151">
        <f t="shared" si="23"/>
        <v>44683</v>
      </c>
      <c r="U86" s="157"/>
    </row>
    <row r="87" spans="1:21" ht="42.75" x14ac:dyDescent="0.25">
      <c r="A87" s="157"/>
      <c r="B87" s="53"/>
      <c r="C87" s="33" t="s">
        <v>388</v>
      </c>
      <c r="D87" s="196" t="s">
        <v>401</v>
      </c>
      <c r="E87" s="80" t="s">
        <v>3</v>
      </c>
      <c r="F87" s="80" t="s">
        <v>385</v>
      </c>
      <c r="G87" s="80" t="s">
        <v>53</v>
      </c>
      <c r="H87" s="67">
        <v>30000</v>
      </c>
      <c r="I87" s="34" t="s">
        <v>386</v>
      </c>
      <c r="J87" s="151">
        <v>44621</v>
      </c>
      <c r="K87" s="151">
        <f t="shared" si="29"/>
        <v>44626</v>
      </c>
      <c r="L87" s="151">
        <f t="shared" si="31"/>
        <v>44641</v>
      </c>
      <c r="M87" s="151">
        <f t="shared" si="32"/>
        <v>44662</v>
      </c>
      <c r="N87" s="151">
        <f t="shared" si="27"/>
        <v>44669</v>
      </c>
      <c r="O87" s="151" t="s">
        <v>90</v>
      </c>
      <c r="P87" s="151" t="s">
        <v>90</v>
      </c>
      <c r="Q87" s="151" t="s">
        <v>90</v>
      </c>
      <c r="R87" s="151">
        <f t="shared" si="30"/>
        <v>44676</v>
      </c>
      <c r="S87" s="151">
        <f t="shared" ref="S87:S98" si="33">R87+7</f>
        <v>44683</v>
      </c>
      <c r="U87" s="157"/>
    </row>
    <row r="88" spans="1:21" ht="42.75" x14ac:dyDescent="0.25">
      <c r="A88" s="157"/>
      <c r="B88" s="53"/>
      <c r="C88" s="33" t="s">
        <v>389</v>
      </c>
      <c r="D88" s="196" t="s">
        <v>402</v>
      </c>
      <c r="E88" s="80" t="s">
        <v>3</v>
      </c>
      <c r="F88" s="80" t="s">
        <v>385</v>
      </c>
      <c r="G88" s="80" t="s">
        <v>53</v>
      </c>
      <c r="H88" s="67">
        <v>30000</v>
      </c>
      <c r="I88" s="34" t="s">
        <v>386</v>
      </c>
      <c r="J88" s="151">
        <v>44621</v>
      </c>
      <c r="K88" s="151">
        <f t="shared" si="29"/>
        <v>44626</v>
      </c>
      <c r="L88" s="151">
        <f t="shared" si="31"/>
        <v>44641</v>
      </c>
      <c r="M88" s="151">
        <f t="shared" si="32"/>
        <v>44662</v>
      </c>
      <c r="N88" s="151">
        <f t="shared" si="27"/>
        <v>44669</v>
      </c>
      <c r="O88" s="151" t="s">
        <v>90</v>
      </c>
      <c r="P88" s="151" t="s">
        <v>90</v>
      </c>
      <c r="Q88" s="151" t="s">
        <v>90</v>
      </c>
      <c r="R88" s="151">
        <f t="shared" si="30"/>
        <v>44676</v>
      </c>
      <c r="S88" s="151">
        <f t="shared" si="33"/>
        <v>44683</v>
      </c>
      <c r="U88" s="157"/>
    </row>
    <row r="89" spans="1:21" ht="57" x14ac:dyDescent="0.25">
      <c r="A89" s="157"/>
      <c r="B89" s="53"/>
      <c r="C89" s="36" t="s">
        <v>421</v>
      </c>
      <c r="D89" s="196" t="s">
        <v>449</v>
      </c>
      <c r="E89" s="80" t="s">
        <v>3</v>
      </c>
      <c r="F89" s="259" t="s">
        <v>67</v>
      </c>
      <c r="G89" s="80" t="s">
        <v>53</v>
      </c>
      <c r="H89" s="67">
        <v>9000</v>
      </c>
      <c r="I89" s="2" t="s">
        <v>422</v>
      </c>
      <c r="J89" s="73">
        <v>44652</v>
      </c>
      <c r="K89" s="142">
        <f t="shared" si="29"/>
        <v>44657</v>
      </c>
      <c r="L89" s="142">
        <f t="shared" ref="L89:L98" si="34">K89+30</f>
        <v>44687</v>
      </c>
      <c r="M89" s="142">
        <f t="shared" si="32"/>
        <v>44708</v>
      </c>
      <c r="N89" s="142">
        <f t="shared" si="27"/>
        <v>44715</v>
      </c>
      <c r="O89" s="142">
        <f t="shared" ref="O89:O98" si="35">N89+5</f>
        <v>44720</v>
      </c>
      <c r="P89" s="142">
        <f t="shared" ref="P89:P98" si="36">O89+7</f>
        <v>44727</v>
      </c>
      <c r="Q89" s="142">
        <f t="shared" ref="Q89:Q98" si="37">P89+7</f>
        <v>44734</v>
      </c>
      <c r="R89" s="142">
        <f t="shared" ref="R89:R98" si="38">Q89+7</f>
        <v>44741</v>
      </c>
      <c r="S89" s="141">
        <f t="shared" si="33"/>
        <v>44748</v>
      </c>
      <c r="U89" s="157"/>
    </row>
    <row r="90" spans="1:21" ht="42.75" x14ac:dyDescent="0.25">
      <c r="A90" s="157"/>
      <c r="B90" s="53"/>
      <c r="C90" s="36" t="s">
        <v>423</v>
      </c>
      <c r="D90" s="196" t="s">
        <v>450</v>
      </c>
      <c r="E90" s="80" t="s">
        <v>3</v>
      </c>
      <c r="F90" s="259" t="s">
        <v>67</v>
      </c>
      <c r="G90" s="80" t="s">
        <v>53</v>
      </c>
      <c r="H90" s="67">
        <v>9000</v>
      </c>
      <c r="I90" s="2" t="s">
        <v>422</v>
      </c>
      <c r="J90" s="73">
        <v>44652</v>
      </c>
      <c r="K90" s="142">
        <f t="shared" si="29"/>
        <v>44657</v>
      </c>
      <c r="L90" s="142">
        <f t="shared" si="34"/>
        <v>44687</v>
      </c>
      <c r="M90" s="142">
        <f t="shared" si="32"/>
        <v>44708</v>
      </c>
      <c r="N90" s="142">
        <f t="shared" si="27"/>
        <v>44715</v>
      </c>
      <c r="O90" s="142">
        <f t="shared" si="35"/>
        <v>44720</v>
      </c>
      <c r="P90" s="142">
        <f t="shared" si="36"/>
        <v>44727</v>
      </c>
      <c r="Q90" s="142">
        <f t="shared" si="37"/>
        <v>44734</v>
      </c>
      <c r="R90" s="142">
        <f t="shared" si="38"/>
        <v>44741</v>
      </c>
      <c r="S90" s="141">
        <f t="shared" si="33"/>
        <v>44748</v>
      </c>
      <c r="U90" s="157"/>
    </row>
    <row r="91" spans="1:21" ht="42.75" x14ac:dyDescent="0.25">
      <c r="A91" s="157"/>
      <c r="B91" s="53"/>
      <c r="C91" s="33" t="s">
        <v>424</v>
      </c>
      <c r="D91" s="196" t="s">
        <v>451</v>
      </c>
      <c r="E91" s="80" t="s">
        <v>3</v>
      </c>
      <c r="F91" s="263" t="s">
        <v>91</v>
      </c>
      <c r="G91" s="80" t="s">
        <v>53</v>
      </c>
      <c r="H91" s="67">
        <v>108000</v>
      </c>
      <c r="I91" s="2" t="s">
        <v>422</v>
      </c>
      <c r="J91" s="73">
        <v>44666</v>
      </c>
      <c r="K91" s="142">
        <f t="shared" si="29"/>
        <v>44671</v>
      </c>
      <c r="L91" s="142">
        <f t="shared" si="34"/>
        <v>44701</v>
      </c>
      <c r="M91" s="142">
        <f t="shared" si="32"/>
        <v>44722</v>
      </c>
      <c r="N91" s="142">
        <f t="shared" si="27"/>
        <v>44729</v>
      </c>
      <c r="O91" s="142">
        <f t="shared" si="35"/>
        <v>44734</v>
      </c>
      <c r="P91" s="142">
        <f t="shared" si="36"/>
        <v>44741</v>
      </c>
      <c r="Q91" s="142">
        <f t="shared" si="37"/>
        <v>44748</v>
      </c>
      <c r="R91" s="142">
        <f t="shared" si="38"/>
        <v>44755</v>
      </c>
      <c r="S91" s="141">
        <f t="shared" si="33"/>
        <v>44762</v>
      </c>
      <c r="U91" s="157"/>
    </row>
    <row r="92" spans="1:21" ht="57" x14ac:dyDescent="0.25">
      <c r="A92" s="157"/>
      <c r="B92" s="53"/>
      <c r="C92" s="33" t="s">
        <v>425</v>
      </c>
      <c r="D92" s="196" t="s">
        <v>452</v>
      </c>
      <c r="E92" s="80" t="s">
        <v>3</v>
      </c>
      <c r="F92" s="259" t="s">
        <v>67</v>
      </c>
      <c r="G92" s="80" t="s">
        <v>53</v>
      </c>
      <c r="H92" s="67">
        <v>75360</v>
      </c>
      <c r="I92" s="2" t="s">
        <v>225</v>
      </c>
      <c r="J92" s="73">
        <v>44713</v>
      </c>
      <c r="K92" s="142">
        <f t="shared" si="29"/>
        <v>44718</v>
      </c>
      <c r="L92" s="142">
        <f t="shared" si="34"/>
        <v>44748</v>
      </c>
      <c r="M92" s="142">
        <f t="shared" si="32"/>
        <v>44769</v>
      </c>
      <c r="N92" s="142">
        <f t="shared" si="27"/>
        <v>44776</v>
      </c>
      <c r="O92" s="142">
        <f t="shared" si="35"/>
        <v>44781</v>
      </c>
      <c r="P92" s="142">
        <f t="shared" si="36"/>
        <v>44788</v>
      </c>
      <c r="Q92" s="142">
        <f t="shared" si="37"/>
        <v>44795</v>
      </c>
      <c r="R92" s="142">
        <f t="shared" si="38"/>
        <v>44802</v>
      </c>
      <c r="S92" s="141">
        <f t="shared" si="33"/>
        <v>44809</v>
      </c>
      <c r="U92" s="157"/>
    </row>
    <row r="93" spans="1:21" ht="42.75" x14ac:dyDescent="0.25">
      <c r="A93" s="157"/>
      <c r="B93" s="53"/>
      <c r="C93" s="33" t="s">
        <v>426</v>
      </c>
      <c r="D93" s="196" t="s">
        <v>453</v>
      </c>
      <c r="E93" s="80" t="s">
        <v>3</v>
      </c>
      <c r="F93" s="259" t="s">
        <v>67</v>
      </c>
      <c r="G93" s="80" t="s">
        <v>53</v>
      </c>
      <c r="H93" s="67">
        <v>72000</v>
      </c>
      <c r="I93" s="2" t="s">
        <v>225</v>
      </c>
      <c r="J93" s="151">
        <v>44621</v>
      </c>
      <c r="K93" s="151">
        <f t="shared" si="29"/>
        <v>44626</v>
      </c>
      <c r="L93" s="151">
        <f t="shared" si="34"/>
        <v>44656</v>
      </c>
      <c r="M93" s="151">
        <f t="shared" si="32"/>
        <v>44677</v>
      </c>
      <c r="N93" s="151">
        <f t="shared" ref="N93:N101" si="39">M93+7</f>
        <v>44684</v>
      </c>
      <c r="O93" s="151">
        <f t="shared" si="35"/>
        <v>44689</v>
      </c>
      <c r="P93" s="151">
        <f t="shared" si="36"/>
        <v>44696</v>
      </c>
      <c r="Q93" s="151">
        <f t="shared" si="37"/>
        <v>44703</v>
      </c>
      <c r="R93" s="151">
        <f t="shared" si="38"/>
        <v>44710</v>
      </c>
      <c r="S93" s="151">
        <f t="shared" si="33"/>
        <v>44717</v>
      </c>
      <c r="U93" s="157"/>
    </row>
    <row r="94" spans="1:21" ht="28.5" x14ac:dyDescent="0.25">
      <c r="A94" s="157"/>
      <c r="B94" s="53"/>
      <c r="C94" s="33" t="s">
        <v>427</v>
      </c>
      <c r="D94" s="196" t="s">
        <v>454</v>
      </c>
      <c r="E94" s="80" t="s">
        <v>3</v>
      </c>
      <c r="F94" s="259" t="s">
        <v>67</v>
      </c>
      <c r="G94" s="80" t="s">
        <v>53</v>
      </c>
      <c r="H94" s="67">
        <v>20000</v>
      </c>
      <c r="I94" s="2" t="s">
        <v>225</v>
      </c>
      <c r="J94" s="151">
        <v>44621</v>
      </c>
      <c r="K94" s="151">
        <f t="shared" si="29"/>
        <v>44626</v>
      </c>
      <c r="L94" s="151">
        <f t="shared" si="34"/>
        <v>44656</v>
      </c>
      <c r="M94" s="151">
        <f t="shared" si="32"/>
        <v>44677</v>
      </c>
      <c r="N94" s="151">
        <f t="shared" si="39"/>
        <v>44684</v>
      </c>
      <c r="O94" s="151">
        <f t="shared" si="35"/>
        <v>44689</v>
      </c>
      <c r="P94" s="151">
        <f t="shared" si="36"/>
        <v>44696</v>
      </c>
      <c r="Q94" s="151">
        <f t="shared" si="37"/>
        <v>44703</v>
      </c>
      <c r="R94" s="151">
        <f t="shared" si="38"/>
        <v>44710</v>
      </c>
      <c r="S94" s="151">
        <f t="shared" si="33"/>
        <v>44717</v>
      </c>
      <c r="U94" s="157"/>
    </row>
    <row r="95" spans="1:21" ht="42.75" x14ac:dyDescent="0.25">
      <c r="A95" s="157"/>
      <c r="B95" s="53"/>
      <c r="C95" s="33" t="s">
        <v>428</v>
      </c>
      <c r="D95" s="196" t="s">
        <v>455</v>
      </c>
      <c r="E95" s="80" t="s">
        <v>3</v>
      </c>
      <c r="F95" s="259" t="s">
        <v>67</v>
      </c>
      <c r="G95" s="80" t="s">
        <v>53</v>
      </c>
      <c r="H95" s="67">
        <v>50000</v>
      </c>
      <c r="I95" s="2" t="s">
        <v>225</v>
      </c>
      <c r="J95" s="151">
        <v>44621</v>
      </c>
      <c r="K95" s="151">
        <f t="shared" si="29"/>
        <v>44626</v>
      </c>
      <c r="L95" s="151">
        <f t="shared" si="34"/>
        <v>44656</v>
      </c>
      <c r="M95" s="151">
        <f t="shared" si="32"/>
        <v>44677</v>
      </c>
      <c r="N95" s="151">
        <f t="shared" si="39"/>
        <v>44684</v>
      </c>
      <c r="O95" s="151">
        <f t="shared" si="35"/>
        <v>44689</v>
      </c>
      <c r="P95" s="151">
        <f t="shared" si="36"/>
        <v>44696</v>
      </c>
      <c r="Q95" s="151">
        <f t="shared" si="37"/>
        <v>44703</v>
      </c>
      <c r="R95" s="151">
        <f t="shared" si="38"/>
        <v>44710</v>
      </c>
      <c r="S95" s="151">
        <f t="shared" si="33"/>
        <v>44717</v>
      </c>
      <c r="U95" s="157"/>
    </row>
    <row r="96" spans="1:21" ht="28.5" x14ac:dyDescent="0.25">
      <c r="A96" s="157"/>
      <c r="B96" s="53"/>
      <c r="C96" s="33" t="s">
        <v>429</v>
      </c>
      <c r="D96" s="196" t="s">
        <v>456</v>
      </c>
      <c r="E96" s="80" t="s">
        <v>3</v>
      </c>
      <c r="F96" s="263" t="s">
        <v>91</v>
      </c>
      <c r="G96" s="80" t="s">
        <v>53</v>
      </c>
      <c r="H96" s="67">
        <v>180000</v>
      </c>
      <c r="I96" s="2" t="s">
        <v>223</v>
      </c>
      <c r="J96" s="151">
        <v>44621</v>
      </c>
      <c r="K96" s="151">
        <f t="shared" si="29"/>
        <v>44626</v>
      </c>
      <c r="L96" s="151">
        <f t="shared" si="34"/>
        <v>44656</v>
      </c>
      <c r="M96" s="151">
        <f t="shared" si="32"/>
        <v>44677</v>
      </c>
      <c r="N96" s="151">
        <f t="shared" si="39"/>
        <v>44684</v>
      </c>
      <c r="O96" s="151">
        <f t="shared" si="35"/>
        <v>44689</v>
      </c>
      <c r="P96" s="151">
        <f t="shared" si="36"/>
        <v>44696</v>
      </c>
      <c r="Q96" s="151">
        <f t="shared" si="37"/>
        <v>44703</v>
      </c>
      <c r="R96" s="151">
        <f t="shared" si="38"/>
        <v>44710</v>
      </c>
      <c r="S96" s="151">
        <f t="shared" si="33"/>
        <v>44717</v>
      </c>
      <c r="U96" s="157"/>
    </row>
    <row r="97" spans="1:21" ht="42.75" x14ac:dyDescent="0.25">
      <c r="A97" s="157"/>
      <c r="B97" s="53"/>
      <c r="C97" s="33" t="s">
        <v>430</v>
      </c>
      <c r="D97" s="196" t="s">
        <v>457</v>
      </c>
      <c r="E97" s="80" t="s">
        <v>3</v>
      </c>
      <c r="F97" s="259" t="s">
        <v>67</v>
      </c>
      <c r="G97" s="80" t="s">
        <v>53</v>
      </c>
      <c r="H97" s="67">
        <v>8000</v>
      </c>
      <c r="I97" s="2" t="s">
        <v>225</v>
      </c>
      <c r="J97" s="151">
        <v>44621</v>
      </c>
      <c r="K97" s="151">
        <f t="shared" si="29"/>
        <v>44626</v>
      </c>
      <c r="L97" s="151">
        <f t="shared" si="34"/>
        <v>44656</v>
      </c>
      <c r="M97" s="151">
        <f t="shared" si="32"/>
        <v>44677</v>
      </c>
      <c r="N97" s="151">
        <f t="shared" si="39"/>
        <v>44684</v>
      </c>
      <c r="O97" s="151">
        <f t="shared" si="35"/>
        <v>44689</v>
      </c>
      <c r="P97" s="151">
        <f t="shared" si="36"/>
        <v>44696</v>
      </c>
      <c r="Q97" s="151">
        <f t="shared" si="37"/>
        <v>44703</v>
      </c>
      <c r="R97" s="151">
        <f t="shared" si="38"/>
        <v>44710</v>
      </c>
      <c r="S97" s="151">
        <f t="shared" si="33"/>
        <v>44717</v>
      </c>
      <c r="U97" s="157"/>
    </row>
    <row r="98" spans="1:21" ht="62.1" customHeight="1" x14ac:dyDescent="0.25">
      <c r="A98" s="157"/>
      <c r="B98" s="53"/>
      <c r="C98" s="33" t="s">
        <v>431</v>
      </c>
      <c r="D98" s="196" t="s">
        <v>458</v>
      </c>
      <c r="E98" s="80" t="s">
        <v>3</v>
      </c>
      <c r="F98" s="259" t="s">
        <v>67</v>
      </c>
      <c r="G98" s="80" t="s">
        <v>53</v>
      </c>
      <c r="H98" s="67">
        <v>11222</v>
      </c>
      <c r="I98" s="2" t="s">
        <v>225</v>
      </c>
      <c r="J98" s="151">
        <v>44621</v>
      </c>
      <c r="K98" s="151">
        <f t="shared" si="29"/>
        <v>44626</v>
      </c>
      <c r="L98" s="151">
        <f t="shared" si="34"/>
        <v>44656</v>
      </c>
      <c r="M98" s="151">
        <f t="shared" si="32"/>
        <v>44677</v>
      </c>
      <c r="N98" s="151">
        <f t="shared" si="39"/>
        <v>44684</v>
      </c>
      <c r="O98" s="151">
        <f t="shared" si="35"/>
        <v>44689</v>
      </c>
      <c r="P98" s="151">
        <f t="shared" si="36"/>
        <v>44696</v>
      </c>
      <c r="Q98" s="151">
        <f t="shared" si="37"/>
        <v>44703</v>
      </c>
      <c r="R98" s="151">
        <f t="shared" si="38"/>
        <v>44710</v>
      </c>
      <c r="S98" s="151">
        <f t="shared" si="33"/>
        <v>44717</v>
      </c>
      <c r="U98" s="157"/>
    </row>
    <row r="99" spans="1:21" ht="28.5" x14ac:dyDescent="0.25">
      <c r="A99" s="157"/>
      <c r="B99" s="53"/>
      <c r="C99" s="33" t="s">
        <v>432</v>
      </c>
      <c r="D99" s="196" t="s">
        <v>459</v>
      </c>
      <c r="E99" s="80" t="s">
        <v>3</v>
      </c>
      <c r="F99" s="259" t="s">
        <v>67</v>
      </c>
      <c r="G99" s="80" t="s">
        <v>53</v>
      </c>
      <c r="H99" s="67">
        <v>72000</v>
      </c>
      <c r="I99" s="2" t="s">
        <v>224</v>
      </c>
      <c r="J99" s="73">
        <v>44652</v>
      </c>
      <c r="K99" s="142">
        <f t="shared" ref="K99:K114" si="40">J99+5</f>
        <v>44657</v>
      </c>
      <c r="L99" s="142">
        <f t="shared" ref="L99:L114" si="41">K99+30</f>
        <v>44687</v>
      </c>
      <c r="M99" s="142">
        <f t="shared" ref="M99:M114" si="42">L99+21</f>
        <v>44708</v>
      </c>
      <c r="N99" s="142">
        <f t="shared" si="39"/>
        <v>44715</v>
      </c>
      <c r="O99" s="142">
        <f t="shared" ref="O99:O114" si="43">N99+5</f>
        <v>44720</v>
      </c>
      <c r="P99" s="142">
        <f t="shared" ref="P99:P114" si="44">O99+7</f>
        <v>44727</v>
      </c>
      <c r="Q99" s="142">
        <f t="shared" ref="Q99:Q114" si="45">P99+7</f>
        <v>44734</v>
      </c>
      <c r="R99" s="142">
        <f t="shared" ref="R99:R114" si="46">Q99+7</f>
        <v>44741</v>
      </c>
      <c r="S99" s="141">
        <f t="shared" ref="S99:S114" si="47">R99+7</f>
        <v>44748</v>
      </c>
      <c r="U99" s="157"/>
    </row>
    <row r="100" spans="1:21" ht="28.5" x14ac:dyDescent="0.25">
      <c r="A100" s="157"/>
      <c r="B100" s="53"/>
      <c r="C100" s="33" t="s">
        <v>433</v>
      </c>
      <c r="D100" s="196" t="s">
        <v>460</v>
      </c>
      <c r="E100" s="80" t="s">
        <v>3</v>
      </c>
      <c r="F100" s="259" t="s">
        <v>67</v>
      </c>
      <c r="G100" s="80" t="s">
        <v>53</v>
      </c>
      <c r="H100" s="67">
        <v>72000</v>
      </c>
      <c r="I100" s="2" t="s">
        <v>224</v>
      </c>
      <c r="J100" s="73">
        <v>44666</v>
      </c>
      <c r="K100" s="142">
        <f t="shared" si="40"/>
        <v>44671</v>
      </c>
      <c r="L100" s="142">
        <f t="shared" si="41"/>
        <v>44701</v>
      </c>
      <c r="M100" s="142">
        <f t="shared" si="42"/>
        <v>44722</v>
      </c>
      <c r="N100" s="142">
        <f t="shared" si="39"/>
        <v>44729</v>
      </c>
      <c r="O100" s="142">
        <f t="shared" si="43"/>
        <v>44734</v>
      </c>
      <c r="P100" s="142">
        <f t="shared" si="44"/>
        <v>44741</v>
      </c>
      <c r="Q100" s="142">
        <f t="shared" si="45"/>
        <v>44748</v>
      </c>
      <c r="R100" s="142">
        <f t="shared" si="46"/>
        <v>44755</v>
      </c>
      <c r="S100" s="141">
        <f t="shared" si="47"/>
        <v>44762</v>
      </c>
      <c r="U100" s="157"/>
    </row>
    <row r="101" spans="1:21" ht="42.75" x14ac:dyDescent="0.25">
      <c r="A101" s="157"/>
      <c r="B101" s="53"/>
      <c r="C101" s="33" t="s">
        <v>434</v>
      </c>
      <c r="D101" s="196" t="s">
        <v>461</v>
      </c>
      <c r="E101" s="80" t="s">
        <v>3</v>
      </c>
      <c r="F101" s="259" t="s">
        <v>67</v>
      </c>
      <c r="G101" s="80" t="s">
        <v>53</v>
      </c>
      <c r="H101" s="67">
        <v>14400</v>
      </c>
      <c r="I101" s="2" t="s">
        <v>224</v>
      </c>
      <c r="J101" s="73">
        <v>44713</v>
      </c>
      <c r="K101" s="142">
        <f t="shared" si="40"/>
        <v>44718</v>
      </c>
      <c r="L101" s="142">
        <f t="shared" si="41"/>
        <v>44748</v>
      </c>
      <c r="M101" s="142">
        <f t="shared" si="42"/>
        <v>44769</v>
      </c>
      <c r="N101" s="142">
        <f t="shared" si="39"/>
        <v>44776</v>
      </c>
      <c r="O101" s="142">
        <f t="shared" si="43"/>
        <v>44781</v>
      </c>
      <c r="P101" s="142">
        <f t="shared" si="44"/>
        <v>44788</v>
      </c>
      <c r="Q101" s="142">
        <f t="shared" si="45"/>
        <v>44795</v>
      </c>
      <c r="R101" s="142">
        <f t="shared" si="46"/>
        <v>44802</v>
      </c>
      <c r="S101" s="141">
        <f t="shared" si="47"/>
        <v>44809</v>
      </c>
      <c r="U101" s="157"/>
    </row>
    <row r="102" spans="1:21" ht="30.6" customHeight="1" x14ac:dyDescent="0.25">
      <c r="A102" s="157"/>
      <c r="B102" s="53"/>
      <c r="C102" s="33" t="s">
        <v>435</v>
      </c>
      <c r="D102" s="196" t="s">
        <v>462</v>
      </c>
      <c r="E102" s="80" t="s">
        <v>3</v>
      </c>
      <c r="F102" s="259" t="s">
        <v>67</v>
      </c>
      <c r="G102" s="80" t="s">
        <v>53</v>
      </c>
      <c r="H102" s="67">
        <v>108000</v>
      </c>
      <c r="I102" s="2" t="s">
        <v>224</v>
      </c>
      <c r="J102" s="151">
        <v>44621</v>
      </c>
      <c r="K102" s="151">
        <f t="shared" si="40"/>
        <v>44626</v>
      </c>
      <c r="L102" s="151">
        <f t="shared" si="41"/>
        <v>44656</v>
      </c>
      <c r="M102" s="151">
        <f t="shared" si="42"/>
        <v>44677</v>
      </c>
      <c r="N102" s="151">
        <f t="shared" ref="N102:N114" si="48">M102+7</f>
        <v>44684</v>
      </c>
      <c r="O102" s="151">
        <f t="shared" si="43"/>
        <v>44689</v>
      </c>
      <c r="P102" s="151">
        <f t="shared" si="44"/>
        <v>44696</v>
      </c>
      <c r="Q102" s="151">
        <f t="shared" si="45"/>
        <v>44703</v>
      </c>
      <c r="R102" s="151">
        <f t="shared" si="46"/>
        <v>44710</v>
      </c>
      <c r="S102" s="151">
        <f t="shared" si="47"/>
        <v>44717</v>
      </c>
      <c r="U102" s="157"/>
    </row>
    <row r="103" spans="1:21" ht="28.5" x14ac:dyDescent="0.25">
      <c r="A103" s="157"/>
      <c r="B103" s="53"/>
      <c r="C103" s="33" t="s">
        <v>436</v>
      </c>
      <c r="D103" s="196" t="s">
        <v>463</v>
      </c>
      <c r="E103" s="80" t="s">
        <v>3</v>
      </c>
      <c r="F103" s="259" t="s">
        <v>67</v>
      </c>
      <c r="G103" s="80" t="s">
        <v>53</v>
      </c>
      <c r="H103" s="67">
        <v>31700</v>
      </c>
      <c r="I103" s="2" t="s">
        <v>225</v>
      </c>
      <c r="J103" s="151">
        <v>44621</v>
      </c>
      <c r="K103" s="151">
        <f t="shared" si="40"/>
        <v>44626</v>
      </c>
      <c r="L103" s="151">
        <f t="shared" si="41"/>
        <v>44656</v>
      </c>
      <c r="M103" s="151">
        <f t="shared" si="42"/>
        <v>44677</v>
      </c>
      <c r="N103" s="151">
        <f t="shared" si="48"/>
        <v>44684</v>
      </c>
      <c r="O103" s="151">
        <f t="shared" si="43"/>
        <v>44689</v>
      </c>
      <c r="P103" s="151">
        <f t="shared" si="44"/>
        <v>44696</v>
      </c>
      <c r="Q103" s="151">
        <f t="shared" si="45"/>
        <v>44703</v>
      </c>
      <c r="R103" s="151">
        <f t="shared" si="46"/>
        <v>44710</v>
      </c>
      <c r="S103" s="151">
        <f t="shared" si="47"/>
        <v>44717</v>
      </c>
      <c r="U103" s="157"/>
    </row>
    <row r="104" spans="1:21" ht="42" customHeight="1" x14ac:dyDescent="0.25">
      <c r="A104" s="157"/>
      <c r="B104" s="53"/>
      <c r="C104" s="33" t="s">
        <v>437</v>
      </c>
      <c r="D104" s="196" t="s">
        <v>464</v>
      </c>
      <c r="E104" s="80" t="s">
        <v>3</v>
      </c>
      <c r="F104" s="259" t="s">
        <v>67</v>
      </c>
      <c r="G104" s="80" t="s">
        <v>53</v>
      </c>
      <c r="H104" s="67">
        <v>72000</v>
      </c>
      <c r="I104" s="2" t="s">
        <v>223</v>
      </c>
      <c r="J104" s="151">
        <v>44621</v>
      </c>
      <c r="K104" s="151">
        <f t="shared" si="40"/>
        <v>44626</v>
      </c>
      <c r="L104" s="151">
        <f t="shared" si="41"/>
        <v>44656</v>
      </c>
      <c r="M104" s="151">
        <f t="shared" si="42"/>
        <v>44677</v>
      </c>
      <c r="N104" s="151">
        <f t="shared" si="48"/>
        <v>44684</v>
      </c>
      <c r="O104" s="151">
        <f t="shared" si="43"/>
        <v>44689</v>
      </c>
      <c r="P104" s="151">
        <f t="shared" si="44"/>
        <v>44696</v>
      </c>
      <c r="Q104" s="151">
        <f t="shared" si="45"/>
        <v>44703</v>
      </c>
      <c r="R104" s="151">
        <f t="shared" si="46"/>
        <v>44710</v>
      </c>
      <c r="S104" s="151">
        <f t="shared" si="47"/>
        <v>44717</v>
      </c>
      <c r="U104" s="157"/>
    </row>
    <row r="105" spans="1:21" ht="42.75" x14ac:dyDescent="0.25">
      <c r="A105" s="157"/>
      <c r="B105" s="53"/>
      <c r="C105" s="33" t="s">
        <v>438</v>
      </c>
      <c r="D105" s="196" t="s">
        <v>465</v>
      </c>
      <c r="E105" s="80" t="s">
        <v>3</v>
      </c>
      <c r="F105" s="259" t="s">
        <v>67</v>
      </c>
      <c r="G105" s="80" t="s">
        <v>53</v>
      </c>
      <c r="H105" s="67">
        <v>54600</v>
      </c>
      <c r="I105" s="2" t="s">
        <v>223</v>
      </c>
      <c r="J105" s="151">
        <v>44621</v>
      </c>
      <c r="K105" s="151">
        <f t="shared" si="40"/>
        <v>44626</v>
      </c>
      <c r="L105" s="151">
        <f t="shared" si="41"/>
        <v>44656</v>
      </c>
      <c r="M105" s="151">
        <f t="shared" si="42"/>
        <v>44677</v>
      </c>
      <c r="N105" s="151">
        <f t="shared" si="48"/>
        <v>44684</v>
      </c>
      <c r="O105" s="151">
        <f t="shared" si="43"/>
        <v>44689</v>
      </c>
      <c r="P105" s="151">
        <f t="shared" si="44"/>
        <v>44696</v>
      </c>
      <c r="Q105" s="151">
        <f t="shared" si="45"/>
        <v>44703</v>
      </c>
      <c r="R105" s="151">
        <f t="shared" si="46"/>
        <v>44710</v>
      </c>
      <c r="S105" s="151">
        <f t="shared" si="47"/>
        <v>44717</v>
      </c>
      <c r="U105" s="157"/>
    </row>
    <row r="106" spans="1:21" ht="28.5" x14ac:dyDescent="0.25">
      <c r="A106" s="157"/>
      <c r="B106" s="53"/>
      <c r="C106" s="33" t="s">
        <v>439</v>
      </c>
      <c r="D106" s="196" t="s">
        <v>466</v>
      </c>
      <c r="E106" s="80" t="s">
        <v>3</v>
      </c>
      <c r="F106" s="259" t="s">
        <v>67</v>
      </c>
      <c r="G106" s="80" t="s">
        <v>53</v>
      </c>
      <c r="H106" s="67">
        <v>30000</v>
      </c>
      <c r="I106" s="2" t="s">
        <v>440</v>
      </c>
      <c r="J106" s="151">
        <v>44621</v>
      </c>
      <c r="K106" s="151">
        <f t="shared" si="40"/>
        <v>44626</v>
      </c>
      <c r="L106" s="151">
        <f t="shared" si="41"/>
        <v>44656</v>
      </c>
      <c r="M106" s="151">
        <f t="shared" si="42"/>
        <v>44677</v>
      </c>
      <c r="N106" s="151">
        <f t="shared" si="48"/>
        <v>44684</v>
      </c>
      <c r="O106" s="151">
        <f t="shared" si="43"/>
        <v>44689</v>
      </c>
      <c r="P106" s="151">
        <f t="shared" si="44"/>
        <v>44696</v>
      </c>
      <c r="Q106" s="151">
        <f t="shared" si="45"/>
        <v>44703</v>
      </c>
      <c r="R106" s="151">
        <f t="shared" si="46"/>
        <v>44710</v>
      </c>
      <c r="S106" s="151">
        <f t="shared" si="47"/>
        <v>44717</v>
      </c>
      <c r="U106" s="157"/>
    </row>
    <row r="107" spans="1:21" ht="28.5" x14ac:dyDescent="0.25">
      <c r="A107" s="157"/>
      <c r="B107" s="53"/>
      <c r="C107" s="33" t="s">
        <v>441</v>
      </c>
      <c r="D107" s="196" t="s">
        <v>467</v>
      </c>
      <c r="E107" s="80" t="s">
        <v>3</v>
      </c>
      <c r="F107" s="259" t="s">
        <v>67</v>
      </c>
      <c r="G107" s="80" t="s">
        <v>53</v>
      </c>
      <c r="H107" s="67">
        <v>18000</v>
      </c>
      <c r="I107" s="2" t="s">
        <v>224</v>
      </c>
      <c r="J107" s="151">
        <v>44621</v>
      </c>
      <c r="K107" s="151">
        <f t="shared" si="40"/>
        <v>44626</v>
      </c>
      <c r="L107" s="151">
        <f t="shared" si="41"/>
        <v>44656</v>
      </c>
      <c r="M107" s="151">
        <f t="shared" si="42"/>
        <v>44677</v>
      </c>
      <c r="N107" s="151">
        <f t="shared" si="48"/>
        <v>44684</v>
      </c>
      <c r="O107" s="151">
        <f t="shared" si="43"/>
        <v>44689</v>
      </c>
      <c r="P107" s="151">
        <f t="shared" si="44"/>
        <v>44696</v>
      </c>
      <c r="Q107" s="151">
        <f t="shared" si="45"/>
        <v>44703</v>
      </c>
      <c r="R107" s="151">
        <f t="shared" si="46"/>
        <v>44710</v>
      </c>
      <c r="S107" s="151">
        <f t="shared" si="47"/>
        <v>44717</v>
      </c>
      <c r="U107" s="157"/>
    </row>
    <row r="108" spans="1:21" ht="57" x14ac:dyDescent="0.25">
      <c r="A108" s="157"/>
      <c r="B108" s="53"/>
      <c r="C108" s="33" t="s">
        <v>442</v>
      </c>
      <c r="D108" s="196" t="s">
        <v>468</v>
      </c>
      <c r="E108" s="80" t="s">
        <v>3</v>
      </c>
      <c r="F108" s="259" t="s">
        <v>67</v>
      </c>
      <c r="G108" s="80" t="s">
        <v>53</v>
      </c>
      <c r="H108" s="67">
        <v>12000</v>
      </c>
      <c r="I108" s="2" t="s">
        <v>224</v>
      </c>
      <c r="J108" s="73">
        <v>44652</v>
      </c>
      <c r="K108" s="142">
        <f t="shared" si="40"/>
        <v>44657</v>
      </c>
      <c r="L108" s="142">
        <f t="shared" si="41"/>
        <v>44687</v>
      </c>
      <c r="M108" s="142">
        <f t="shared" si="42"/>
        <v>44708</v>
      </c>
      <c r="N108" s="142">
        <f t="shared" si="48"/>
        <v>44715</v>
      </c>
      <c r="O108" s="142">
        <f t="shared" si="43"/>
        <v>44720</v>
      </c>
      <c r="P108" s="142">
        <f t="shared" si="44"/>
        <v>44727</v>
      </c>
      <c r="Q108" s="142">
        <f t="shared" si="45"/>
        <v>44734</v>
      </c>
      <c r="R108" s="142">
        <f t="shared" si="46"/>
        <v>44741</v>
      </c>
      <c r="S108" s="141">
        <f t="shared" si="47"/>
        <v>44748</v>
      </c>
      <c r="U108" s="157"/>
    </row>
    <row r="109" spans="1:21" ht="42.75" x14ac:dyDescent="0.25">
      <c r="A109" s="157"/>
      <c r="B109" s="53"/>
      <c r="C109" s="33" t="s">
        <v>443</v>
      </c>
      <c r="D109" s="196" t="s">
        <v>469</v>
      </c>
      <c r="E109" s="80" t="s">
        <v>3</v>
      </c>
      <c r="F109" s="259" t="s">
        <v>67</v>
      </c>
      <c r="G109" s="80" t="s">
        <v>53</v>
      </c>
      <c r="H109" s="67">
        <v>24000</v>
      </c>
      <c r="I109" s="2" t="s">
        <v>440</v>
      </c>
      <c r="J109" s="73">
        <v>44666</v>
      </c>
      <c r="K109" s="142">
        <f t="shared" si="40"/>
        <v>44671</v>
      </c>
      <c r="L109" s="142">
        <f t="shared" si="41"/>
        <v>44701</v>
      </c>
      <c r="M109" s="142">
        <f t="shared" si="42"/>
        <v>44722</v>
      </c>
      <c r="N109" s="142">
        <f t="shared" si="48"/>
        <v>44729</v>
      </c>
      <c r="O109" s="142">
        <f t="shared" si="43"/>
        <v>44734</v>
      </c>
      <c r="P109" s="142">
        <f t="shared" si="44"/>
        <v>44741</v>
      </c>
      <c r="Q109" s="142">
        <f t="shared" si="45"/>
        <v>44748</v>
      </c>
      <c r="R109" s="142">
        <f t="shared" si="46"/>
        <v>44755</v>
      </c>
      <c r="S109" s="141">
        <f t="shared" si="47"/>
        <v>44762</v>
      </c>
      <c r="U109" s="157"/>
    </row>
    <row r="110" spans="1:21" ht="57" x14ac:dyDescent="0.25">
      <c r="A110" s="157"/>
      <c r="B110" s="53"/>
      <c r="C110" s="33" t="s">
        <v>444</v>
      </c>
      <c r="D110" s="196" t="s">
        <v>470</v>
      </c>
      <c r="E110" s="80" t="s">
        <v>3</v>
      </c>
      <c r="F110" s="259" t="s">
        <v>67</v>
      </c>
      <c r="G110" s="80" t="s">
        <v>53</v>
      </c>
      <c r="H110" s="67">
        <v>156000</v>
      </c>
      <c r="I110" s="2" t="s">
        <v>224</v>
      </c>
      <c r="J110" s="73">
        <v>44713</v>
      </c>
      <c r="K110" s="142">
        <f t="shared" si="40"/>
        <v>44718</v>
      </c>
      <c r="L110" s="142">
        <f t="shared" si="41"/>
        <v>44748</v>
      </c>
      <c r="M110" s="142">
        <f t="shared" si="42"/>
        <v>44769</v>
      </c>
      <c r="N110" s="142">
        <f t="shared" si="48"/>
        <v>44776</v>
      </c>
      <c r="O110" s="142">
        <f t="shared" si="43"/>
        <v>44781</v>
      </c>
      <c r="P110" s="142">
        <f t="shared" si="44"/>
        <v>44788</v>
      </c>
      <c r="Q110" s="142">
        <f t="shared" si="45"/>
        <v>44795</v>
      </c>
      <c r="R110" s="142">
        <f t="shared" si="46"/>
        <v>44802</v>
      </c>
      <c r="S110" s="141">
        <f t="shared" si="47"/>
        <v>44809</v>
      </c>
      <c r="U110" s="157"/>
    </row>
    <row r="111" spans="1:21" ht="42.75" x14ac:dyDescent="0.25">
      <c r="A111" s="157"/>
      <c r="B111" s="53"/>
      <c r="C111" s="33" t="s">
        <v>445</v>
      </c>
      <c r="D111" s="196" t="s">
        <v>471</v>
      </c>
      <c r="E111" s="80" t="s">
        <v>3</v>
      </c>
      <c r="F111" s="259" t="s">
        <v>67</v>
      </c>
      <c r="G111" s="80" t="s">
        <v>53</v>
      </c>
      <c r="H111" s="67">
        <v>6000</v>
      </c>
      <c r="I111" s="2" t="s">
        <v>224</v>
      </c>
      <c r="J111" s="151">
        <v>44621</v>
      </c>
      <c r="K111" s="151">
        <f t="shared" si="40"/>
        <v>44626</v>
      </c>
      <c r="L111" s="151">
        <f t="shared" si="41"/>
        <v>44656</v>
      </c>
      <c r="M111" s="151">
        <f t="shared" si="42"/>
        <v>44677</v>
      </c>
      <c r="N111" s="151">
        <f t="shared" si="48"/>
        <v>44684</v>
      </c>
      <c r="O111" s="151">
        <f t="shared" si="43"/>
        <v>44689</v>
      </c>
      <c r="P111" s="151">
        <f t="shared" si="44"/>
        <v>44696</v>
      </c>
      <c r="Q111" s="151">
        <f t="shared" si="45"/>
        <v>44703</v>
      </c>
      <c r="R111" s="151">
        <f t="shared" si="46"/>
        <v>44710</v>
      </c>
      <c r="S111" s="151">
        <f t="shared" si="47"/>
        <v>44717</v>
      </c>
      <c r="U111" s="157"/>
    </row>
    <row r="112" spans="1:21" ht="28.5" x14ac:dyDescent="0.25">
      <c r="A112" s="157"/>
      <c r="B112" s="53"/>
      <c r="C112" s="33" t="s">
        <v>446</v>
      </c>
      <c r="D112" s="196" t="s">
        <v>472</v>
      </c>
      <c r="E112" s="80" t="s">
        <v>3</v>
      </c>
      <c r="F112" s="259" t="s">
        <v>67</v>
      </c>
      <c r="G112" s="80" t="s">
        <v>53</v>
      </c>
      <c r="H112" s="67">
        <v>1500</v>
      </c>
      <c r="I112" s="2" t="s">
        <v>224</v>
      </c>
      <c r="J112" s="151">
        <v>44621</v>
      </c>
      <c r="K112" s="151">
        <f t="shared" si="40"/>
        <v>44626</v>
      </c>
      <c r="L112" s="151">
        <f t="shared" si="41"/>
        <v>44656</v>
      </c>
      <c r="M112" s="151">
        <f t="shared" si="42"/>
        <v>44677</v>
      </c>
      <c r="N112" s="151">
        <f t="shared" si="48"/>
        <v>44684</v>
      </c>
      <c r="O112" s="151">
        <f t="shared" si="43"/>
        <v>44689</v>
      </c>
      <c r="P112" s="151">
        <f t="shared" si="44"/>
        <v>44696</v>
      </c>
      <c r="Q112" s="151">
        <f t="shared" si="45"/>
        <v>44703</v>
      </c>
      <c r="R112" s="151">
        <f t="shared" si="46"/>
        <v>44710</v>
      </c>
      <c r="S112" s="151">
        <f t="shared" si="47"/>
        <v>44717</v>
      </c>
      <c r="U112" s="157"/>
    </row>
    <row r="113" spans="1:21" x14ac:dyDescent="0.25">
      <c r="A113" s="157"/>
      <c r="B113" s="53"/>
      <c r="C113" s="33" t="s">
        <v>447</v>
      </c>
      <c r="D113" s="196" t="s">
        <v>473</v>
      </c>
      <c r="E113" s="80" t="s">
        <v>3</v>
      </c>
      <c r="F113" s="259" t="s">
        <v>67</v>
      </c>
      <c r="G113" s="80" t="s">
        <v>53</v>
      </c>
      <c r="H113" s="67">
        <v>18000</v>
      </c>
      <c r="I113" s="2" t="s">
        <v>224</v>
      </c>
      <c r="J113" s="151">
        <v>44621</v>
      </c>
      <c r="K113" s="151">
        <f t="shared" si="40"/>
        <v>44626</v>
      </c>
      <c r="L113" s="151">
        <f t="shared" si="41"/>
        <v>44656</v>
      </c>
      <c r="M113" s="151">
        <f t="shared" si="42"/>
        <v>44677</v>
      </c>
      <c r="N113" s="151">
        <f t="shared" si="48"/>
        <v>44684</v>
      </c>
      <c r="O113" s="151">
        <f t="shared" si="43"/>
        <v>44689</v>
      </c>
      <c r="P113" s="151">
        <f t="shared" si="44"/>
        <v>44696</v>
      </c>
      <c r="Q113" s="151">
        <f t="shared" si="45"/>
        <v>44703</v>
      </c>
      <c r="R113" s="151">
        <f t="shared" si="46"/>
        <v>44710</v>
      </c>
      <c r="S113" s="151">
        <f t="shared" si="47"/>
        <v>44717</v>
      </c>
      <c r="U113" s="157"/>
    </row>
    <row r="114" spans="1:21" ht="85.5" x14ac:dyDescent="0.25">
      <c r="A114" s="157"/>
      <c r="B114" s="53"/>
      <c r="C114" s="33" t="s">
        <v>448</v>
      </c>
      <c r="D114" s="196" t="s">
        <v>474</v>
      </c>
      <c r="E114" s="80" t="s">
        <v>3</v>
      </c>
      <c r="F114" s="259" t="s">
        <v>67</v>
      </c>
      <c r="G114" s="80" t="s">
        <v>53</v>
      </c>
      <c r="H114" s="67">
        <v>6000</v>
      </c>
      <c r="I114" s="2" t="s">
        <v>224</v>
      </c>
      <c r="J114" s="151">
        <v>44621</v>
      </c>
      <c r="K114" s="151">
        <f t="shared" si="40"/>
        <v>44626</v>
      </c>
      <c r="L114" s="151">
        <f t="shared" si="41"/>
        <v>44656</v>
      </c>
      <c r="M114" s="151">
        <f t="shared" si="42"/>
        <v>44677</v>
      </c>
      <c r="N114" s="151">
        <f t="shared" si="48"/>
        <v>44684</v>
      </c>
      <c r="O114" s="151">
        <f t="shared" si="43"/>
        <v>44689</v>
      </c>
      <c r="P114" s="151">
        <f t="shared" si="44"/>
        <v>44696</v>
      </c>
      <c r="Q114" s="151">
        <f t="shared" si="45"/>
        <v>44703</v>
      </c>
      <c r="R114" s="151">
        <f t="shared" si="46"/>
        <v>44710</v>
      </c>
      <c r="S114" s="151">
        <f t="shared" si="47"/>
        <v>44717</v>
      </c>
      <c r="U114" s="157"/>
    </row>
    <row r="115" spans="1:21" s="158" customFormat="1" ht="28.5" x14ac:dyDescent="0.25">
      <c r="A115" s="157"/>
      <c r="B115" s="53"/>
      <c r="C115" s="143" t="s">
        <v>217</v>
      </c>
      <c r="D115" s="278" t="s">
        <v>483</v>
      </c>
      <c r="E115" s="161" t="s">
        <v>3</v>
      </c>
      <c r="F115" s="97" t="s">
        <v>44</v>
      </c>
      <c r="G115" s="97" t="s">
        <v>53</v>
      </c>
      <c r="H115" s="68">
        <v>64200</v>
      </c>
      <c r="I115" s="51" t="s">
        <v>216</v>
      </c>
      <c r="J115" s="54">
        <v>44645</v>
      </c>
      <c r="K115" s="54">
        <f t="shared" ref="K115:K121" si="49">J115+30</f>
        <v>44675</v>
      </c>
      <c r="L115" s="54">
        <f t="shared" ref="L115:L121" si="50">K115+21</f>
        <v>44696</v>
      </c>
      <c r="M115" s="54">
        <f t="shared" ref="M115:M121" si="51">L115+7</f>
        <v>44703</v>
      </c>
      <c r="N115" s="54">
        <f t="shared" ref="N115:N121" si="52">M115+5</f>
        <v>44708</v>
      </c>
      <c r="O115" s="54">
        <f t="shared" ref="O115:S121" si="53">N115+7</f>
        <v>44715</v>
      </c>
      <c r="P115" s="54">
        <f t="shared" si="53"/>
        <v>44722</v>
      </c>
      <c r="Q115" s="54">
        <f t="shared" si="53"/>
        <v>44729</v>
      </c>
      <c r="R115" s="54">
        <f t="shared" si="53"/>
        <v>44736</v>
      </c>
      <c r="S115" s="54">
        <f t="shared" si="53"/>
        <v>44743</v>
      </c>
      <c r="U115" s="157"/>
    </row>
    <row r="116" spans="1:21" s="158" customFormat="1" ht="28.5" x14ac:dyDescent="0.25">
      <c r="A116" s="157"/>
      <c r="B116" s="53"/>
      <c r="C116" s="143" t="s">
        <v>484</v>
      </c>
      <c r="D116" s="278" t="s">
        <v>485</v>
      </c>
      <c r="E116" s="161" t="s">
        <v>3</v>
      </c>
      <c r="F116" s="97" t="s">
        <v>44</v>
      </c>
      <c r="G116" s="97" t="s">
        <v>53</v>
      </c>
      <c r="H116" s="68">
        <v>121980</v>
      </c>
      <c r="I116" s="51" t="s">
        <v>216</v>
      </c>
      <c r="J116" s="54">
        <v>44635</v>
      </c>
      <c r="K116" s="54">
        <f t="shared" si="49"/>
        <v>44665</v>
      </c>
      <c r="L116" s="54">
        <f t="shared" si="50"/>
        <v>44686</v>
      </c>
      <c r="M116" s="54">
        <f t="shared" si="51"/>
        <v>44693</v>
      </c>
      <c r="N116" s="54">
        <f t="shared" si="52"/>
        <v>44698</v>
      </c>
      <c r="O116" s="54">
        <f t="shared" si="53"/>
        <v>44705</v>
      </c>
      <c r="P116" s="54">
        <f t="shared" si="53"/>
        <v>44712</v>
      </c>
      <c r="Q116" s="54">
        <f t="shared" si="53"/>
        <v>44719</v>
      </c>
      <c r="R116" s="54">
        <f t="shared" si="53"/>
        <v>44726</v>
      </c>
      <c r="S116" s="54">
        <f t="shared" si="53"/>
        <v>44733</v>
      </c>
      <c r="U116" s="157"/>
    </row>
    <row r="117" spans="1:21" s="158" customFormat="1" ht="28.5" x14ac:dyDescent="0.25">
      <c r="A117" s="157"/>
      <c r="B117" s="53"/>
      <c r="C117" s="143" t="s">
        <v>218</v>
      </c>
      <c r="D117" s="278" t="s">
        <v>486</v>
      </c>
      <c r="E117" s="161" t="s">
        <v>3</v>
      </c>
      <c r="F117" s="97" t="s">
        <v>44</v>
      </c>
      <c r="G117" s="97" t="s">
        <v>53</v>
      </c>
      <c r="H117" s="68">
        <v>50400</v>
      </c>
      <c r="I117" s="51" t="s">
        <v>216</v>
      </c>
      <c r="J117" s="54">
        <v>44652</v>
      </c>
      <c r="K117" s="54">
        <f t="shared" si="49"/>
        <v>44682</v>
      </c>
      <c r="L117" s="54">
        <f t="shared" si="50"/>
        <v>44703</v>
      </c>
      <c r="M117" s="54">
        <f t="shared" si="51"/>
        <v>44710</v>
      </c>
      <c r="N117" s="54">
        <f t="shared" si="52"/>
        <v>44715</v>
      </c>
      <c r="O117" s="54">
        <f t="shared" si="53"/>
        <v>44722</v>
      </c>
      <c r="P117" s="54">
        <f t="shared" si="53"/>
        <v>44729</v>
      </c>
      <c r="Q117" s="54">
        <f t="shared" si="53"/>
        <v>44736</v>
      </c>
      <c r="R117" s="54">
        <f t="shared" si="53"/>
        <v>44743</v>
      </c>
      <c r="S117" s="54">
        <f t="shared" si="53"/>
        <v>44750</v>
      </c>
      <c r="U117" s="157"/>
    </row>
    <row r="118" spans="1:21" s="158" customFormat="1" x14ac:dyDescent="0.25">
      <c r="A118" s="157"/>
      <c r="B118" s="53"/>
      <c r="C118" s="143" t="s">
        <v>487</v>
      </c>
      <c r="D118" s="278" t="s">
        <v>488</v>
      </c>
      <c r="E118" s="161" t="s">
        <v>3</v>
      </c>
      <c r="F118" s="97" t="s">
        <v>24</v>
      </c>
      <c r="G118" s="97" t="s">
        <v>54</v>
      </c>
      <c r="H118" s="68">
        <v>39600</v>
      </c>
      <c r="I118" s="51" t="s">
        <v>216</v>
      </c>
      <c r="J118" s="54">
        <v>44666</v>
      </c>
      <c r="K118" s="54">
        <f t="shared" si="49"/>
        <v>44696</v>
      </c>
      <c r="L118" s="54">
        <f t="shared" si="50"/>
        <v>44717</v>
      </c>
      <c r="M118" s="54">
        <f t="shared" si="51"/>
        <v>44724</v>
      </c>
      <c r="N118" s="54">
        <f t="shared" si="52"/>
        <v>44729</v>
      </c>
      <c r="O118" s="54">
        <f t="shared" si="53"/>
        <v>44736</v>
      </c>
      <c r="P118" s="54">
        <f t="shared" si="53"/>
        <v>44743</v>
      </c>
      <c r="Q118" s="54">
        <f t="shared" si="53"/>
        <v>44750</v>
      </c>
      <c r="R118" s="54">
        <f t="shared" si="53"/>
        <v>44757</v>
      </c>
      <c r="S118" s="54">
        <f t="shared" si="53"/>
        <v>44764</v>
      </c>
      <c r="U118" s="157"/>
    </row>
    <row r="119" spans="1:21" s="158" customFormat="1" ht="28.5" x14ac:dyDescent="0.25">
      <c r="A119" s="157"/>
      <c r="B119" s="53"/>
      <c r="C119" s="143" t="s">
        <v>489</v>
      </c>
      <c r="D119" s="278" t="s">
        <v>490</v>
      </c>
      <c r="E119" s="161" t="s">
        <v>3</v>
      </c>
      <c r="F119" s="97" t="s">
        <v>44</v>
      </c>
      <c r="G119" s="97" t="s">
        <v>53</v>
      </c>
      <c r="H119" s="68">
        <v>74400</v>
      </c>
      <c r="I119" s="51" t="s">
        <v>216</v>
      </c>
      <c r="J119" s="54">
        <v>44656</v>
      </c>
      <c r="K119" s="54">
        <f t="shared" si="49"/>
        <v>44686</v>
      </c>
      <c r="L119" s="54">
        <f t="shared" si="50"/>
        <v>44707</v>
      </c>
      <c r="M119" s="54">
        <f t="shared" si="51"/>
        <v>44714</v>
      </c>
      <c r="N119" s="54">
        <f t="shared" si="52"/>
        <v>44719</v>
      </c>
      <c r="O119" s="54">
        <f t="shared" si="53"/>
        <v>44726</v>
      </c>
      <c r="P119" s="54">
        <f t="shared" si="53"/>
        <v>44733</v>
      </c>
      <c r="Q119" s="54">
        <f t="shared" si="53"/>
        <v>44740</v>
      </c>
      <c r="R119" s="54">
        <f t="shared" si="53"/>
        <v>44747</v>
      </c>
      <c r="S119" s="54">
        <f t="shared" si="53"/>
        <v>44754</v>
      </c>
      <c r="U119" s="157"/>
    </row>
    <row r="120" spans="1:21" s="158" customFormat="1" ht="28.5" x14ac:dyDescent="0.25">
      <c r="A120" s="157"/>
      <c r="B120" s="53"/>
      <c r="C120" s="143" t="s">
        <v>491</v>
      </c>
      <c r="D120" s="278" t="s">
        <v>492</v>
      </c>
      <c r="E120" s="161" t="s">
        <v>3</v>
      </c>
      <c r="F120" s="97" t="s">
        <v>24</v>
      </c>
      <c r="G120" s="97" t="s">
        <v>54</v>
      </c>
      <c r="H120" s="68">
        <v>45600</v>
      </c>
      <c r="I120" s="51" t="s">
        <v>216</v>
      </c>
      <c r="J120" s="54">
        <v>44688</v>
      </c>
      <c r="K120" s="54">
        <f t="shared" si="49"/>
        <v>44718</v>
      </c>
      <c r="L120" s="54">
        <f t="shared" si="50"/>
        <v>44739</v>
      </c>
      <c r="M120" s="54">
        <f t="shared" si="51"/>
        <v>44746</v>
      </c>
      <c r="N120" s="54">
        <f t="shared" si="52"/>
        <v>44751</v>
      </c>
      <c r="O120" s="54">
        <f t="shared" si="53"/>
        <v>44758</v>
      </c>
      <c r="P120" s="54">
        <f t="shared" si="53"/>
        <v>44765</v>
      </c>
      <c r="Q120" s="54">
        <f t="shared" si="53"/>
        <v>44772</v>
      </c>
      <c r="R120" s="54">
        <f t="shared" si="53"/>
        <v>44779</v>
      </c>
      <c r="S120" s="54">
        <f t="shared" si="53"/>
        <v>44786</v>
      </c>
      <c r="U120" s="157"/>
    </row>
    <row r="121" spans="1:21" s="158" customFormat="1" ht="28.5" x14ac:dyDescent="0.25">
      <c r="A121" s="157"/>
      <c r="B121" s="53"/>
      <c r="C121" s="143" t="s">
        <v>493</v>
      </c>
      <c r="D121" s="278" t="s">
        <v>494</v>
      </c>
      <c r="E121" s="161" t="s">
        <v>3</v>
      </c>
      <c r="F121" s="97" t="s">
        <v>24</v>
      </c>
      <c r="G121" s="97" t="s">
        <v>54</v>
      </c>
      <c r="H121" s="68">
        <v>24000</v>
      </c>
      <c r="I121" s="51" t="s">
        <v>216</v>
      </c>
      <c r="J121" s="54">
        <v>44715</v>
      </c>
      <c r="K121" s="54">
        <f t="shared" si="49"/>
        <v>44745</v>
      </c>
      <c r="L121" s="54">
        <f t="shared" si="50"/>
        <v>44766</v>
      </c>
      <c r="M121" s="54">
        <f t="shared" si="51"/>
        <v>44773</v>
      </c>
      <c r="N121" s="54">
        <f t="shared" si="52"/>
        <v>44778</v>
      </c>
      <c r="O121" s="54">
        <f t="shared" si="53"/>
        <v>44785</v>
      </c>
      <c r="P121" s="54">
        <f t="shared" si="53"/>
        <v>44792</v>
      </c>
      <c r="Q121" s="54">
        <f t="shared" si="53"/>
        <v>44799</v>
      </c>
      <c r="R121" s="54">
        <f t="shared" si="53"/>
        <v>44806</v>
      </c>
      <c r="S121" s="54">
        <f t="shared" si="53"/>
        <v>44813</v>
      </c>
      <c r="U121" s="157"/>
    </row>
    <row r="122" spans="1:21" ht="42.75" x14ac:dyDescent="0.2">
      <c r="A122" s="157"/>
      <c r="B122" s="53"/>
      <c r="C122" s="83" t="s">
        <v>997</v>
      </c>
      <c r="D122" s="80" t="s">
        <v>522</v>
      </c>
      <c r="E122" s="80" t="s">
        <v>3</v>
      </c>
      <c r="F122" s="80" t="s">
        <v>67</v>
      </c>
      <c r="G122" s="80" t="s">
        <v>53</v>
      </c>
      <c r="H122" s="126">
        <v>10000</v>
      </c>
      <c r="I122" s="140" t="s">
        <v>495</v>
      </c>
      <c r="J122" s="127" t="s">
        <v>496</v>
      </c>
      <c r="K122" s="127">
        <v>44661</v>
      </c>
      <c r="L122" s="127">
        <v>44680</v>
      </c>
      <c r="M122" s="127">
        <v>44686</v>
      </c>
      <c r="N122" s="127">
        <v>44690</v>
      </c>
      <c r="O122" s="127">
        <v>409936</v>
      </c>
      <c r="P122" s="127">
        <v>44701</v>
      </c>
      <c r="Q122" s="127">
        <v>44706</v>
      </c>
      <c r="R122" s="127">
        <v>44711</v>
      </c>
      <c r="S122" s="128" t="s">
        <v>497</v>
      </c>
      <c r="U122" s="157"/>
    </row>
    <row r="123" spans="1:21" ht="42.75" x14ac:dyDescent="0.2">
      <c r="A123" s="157"/>
      <c r="B123" s="53"/>
      <c r="C123" s="83" t="s">
        <v>183</v>
      </c>
      <c r="D123" s="80" t="s">
        <v>523</v>
      </c>
      <c r="E123" s="80" t="s">
        <v>3</v>
      </c>
      <c r="F123" s="80" t="s">
        <v>67</v>
      </c>
      <c r="G123" s="80" t="s">
        <v>53</v>
      </c>
      <c r="H123" s="126">
        <v>10000</v>
      </c>
      <c r="I123" s="52" t="s">
        <v>498</v>
      </c>
      <c r="J123" s="127" t="s">
        <v>499</v>
      </c>
      <c r="K123" s="127">
        <v>44635</v>
      </c>
      <c r="L123" s="127">
        <v>44650</v>
      </c>
      <c r="M123" s="127">
        <v>44656</v>
      </c>
      <c r="N123" s="127">
        <v>44661</v>
      </c>
      <c r="O123" s="127">
        <v>409908</v>
      </c>
      <c r="P123" s="127">
        <v>44671</v>
      </c>
      <c r="Q123" s="127">
        <v>44676</v>
      </c>
      <c r="R123" s="127">
        <v>44681</v>
      </c>
      <c r="S123" s="128" t="s">
        <v>500</v>
      </c>
      <c r="U123" s="157"/>
    </row>
    <row r="124" spans="1:21" ht="42.75" x14ac:dyDescent="0.2">
      <c r="A124" s="157"/>
      <c r="B124" s="53"/>
      <c r="C124" s="198" t="s">
        <v>184</v>
      </c>
      <c r="D124" s="80" t="s">
        <v>524</v>
      </c>
      <c r="E124" s="80" t="s">
        <v>3</v>
      </c>
      <c r="F124" s="80" t="s">
        <v>67</v>
      </c>
      <c r="G124" s="80" t="s">
        <v>53</v>
      </c>
      <c r="H124" s="126">
        <v>5000</v>
      </c>
      <c r="I124" s="52" t="s">
        <v>498</v>
      </c>
      <c r="J124" s="127" t="s">
        <v>499</v>
      </c>
      <c r="K124" s="127">
        <v>44635</v>
      </c>
      <c r="L124" s="127">
        <v>44650</v>
      </c>
      <c r="M124" s="127">
        <v>44656</v>
      </c>
      <c r="N124" s="127">
        <v>44661</v>
      </c>
      <c r="O124" s="127">
        <v>409908</v>
      </c>
      <c r="P124" s="127">
        <v>44671</v>
      </c>
      <c r="Q124" s="127">
        <v>44676</v>
      </c>
      <c r="R124" s="127">
        <v>44681</v>
      </c>
      <c r="S124" s="128" t="s">
        <v>500</v>
      </c>
      <c r="U124" s="157"/>
    </row>
    <row r="125" spans="1:21" ht="57" x14ac:dyDescent="0.25">
      <c r="A125" s="157"/>
      <c r="B125" s="53"/>
      <c r="C125" s="33" t="s">
        <v>501</v>
      </c>
      <c r="D125" s="80" t="s">
        <v>525</v>
      </c>
      <c r="E125" s="80" t="s">
        <v>3</v>
      </c>
      <c r="F125" s="80" t="s">
        <v>67</v>
      </c>
      <c r="G125" s="80" t="s">
        <v>53</v>
      </c>
      <c r="H125" s="88">
        <v>50000</v>
      </c>
      <c r="I125" s="76" t="s">
        <v>170</v>
      </c>
      <c r="J125" s="44">
        <v>44635</v>
      </c>
      <c r="K125" s="44">
        <v>44666</v>
      </c>
      <c r="L125" s="44">
        <v>44696</v>
      </c>
      <c r="M125" s="44">
        <v>44711</v>
      </c>
      <c r="N125" s="44">
        <v>44711</v>
      </c>
      <c r="O125" s="44">
        <v>44696</v>
      </c>
      <c r="P125" s="44">
        <v>44711</v>
      </c>
      <c r="Q125" s="44">
        <v>44711</v>
      </c>
      <c r="R125" s="44">
        <v>44713</v>
      </c>
      <c r="S125" s="44">
        <v>44727</v>
      </c>
      <c r="U125" s="157"/>
    </row>
    <row r="126" spans="1:21" ht="28.5" x14ac:dyDescent="0.25">
      <c r="A126" s="157"/>
      <c r="B126" s="53"/>
      <c r="C126" s="36" t="s">
        <v>502</v>
      </c>
      <c r="D126" s="80" t="s">
        <v>526</v>
      </c>
      <c r="E126" s="80" t="s">
        <v>3</v>
      </c>
      <c r="F126" s="80" t="s">
        <v>67</v>
      </c>
      <c r="G126" s="275" t="s">
        <v>55</v>
      </c>
      <c r="H126" s="67">
        <v>5000</v>
      </c>
      <c r="I126" s="32" t="s">
        <v>170</v>
      </c>
      <c r="J126" s="151">
        <v>44774</v>
      </c>
      <c r="K126" s="151">
        <f>J126+5</f>
        <v>44779</v>
      </c>
      <c r="L126" s="151">
        <f>K126+21</f>
        <v>44800</v>
      </c>
      <c r="M126" s="151">
        <f>L126+21</f>
        <v>44821</v>
      </c>
      <c r="N126" s="151">
        <f>M126+7</f>
        <v>44828</v>
      </c>
      <c r="O126" s="151">
        <f t="shared" ref="O126:O136" si="54">N126+5</f>
        <v>44833</v>
      </c>
      <c r="P126" s="151">
        <f>O126+7</f>
        <v>44840</v>
      </c>
      <c r="Q126" s="151">
        <f>P126+7</f>
        <v>44847</v>
      </c>
      <c r="R126" s="151">
        <f>Q126+7</f>
        <v>44854</v>
      </c>
      <c r="S126" s="151">
        <f>R126+7</f>
        <v>44861</v>
      </c>
      <c r="U126" s="157"/>
    </row>
    <row r="127" spans="1:21" ht="24.75" customHeight="1" x14ac:dyDescent="0.2">
      <c r="A127" s="157"/>
      <c r="B127" s="53"/>
      <c r="C127" s="154" t="s">
        <v>543</v>
      </c>
      <c r="D127" s="80" t="s">
        <v>544</v>
      </c>
      <c r="E127" s="259" t="s">
        <v>3</v>
      </c>
      <c r="F127" s="147" t="s">
        <v>202</v>
      </c>
      <c r="G127" s="147" t="s">
        <v>53</v>
      </c>
      <c r="H127" s="156">
        <v>20000</v>
      </c>
      <c r="I127" s="140" t="s">
        <v>209</v>
      </c>
      <c r="J127" s="142">
        <v>44635</v>
      </c>
      <c r="K127" s="151">
        <f t="shared" ref="K127:K136" si="55">J127+5</f>
        <v>44640</v>
      </c>
      <c r="L127" s="151">
        <f t="shared" ref="L127:L136" si="56">K127+30</f>
        <v>44670</v>
      </c>
      <c r="M127" s="151">
        <f t="shared" ref="M127:M136" si="57">L127+21</f>
        <v>44691</v>
      </c>
      <c r="N127" s="151">
        <f t="shared" ref="N127:N136" si="58">M127+7</f>
        <v>44698</v>
      </c>
      <c r="O127" s="151">
        <f t="shared" si="54"/>
        <v>44703</v>
      </c>
      <c r="P127" s="151">
        <f t="shared" ref="P127:R136" si="59">O127+7</f>
        <v>44710</v>
      </c>
      <c r="Q127" s="151">
        <f t="shared" si="59"/>
        <v>44717</v>
      </c>
      <c r="R127" s="151">
        <f t="shared" si="59"/>
        <v>44724</v>
      </c>
      <c r="S127" s="151">
        <f t="shared" ref="S127:S136" si="60">R127+7</f>
        <v>44731</v>
      </c>
      <c r="U127" s="157"/>
    </row>
    <row r="128" spans="1:21" x14ac:dyDescent="0.2">
      <c r="A128" s="157"/>
      <c r="B128" s="53"/>
      <c r="C128" s="39" t="s">
        <v>545</v>
      </c>
      <c r="D128" s="80" t="s">
        <v>546</v>
      </c>
      <c r="E128" s="259" t="s">
        <v>3</v>
      </c>
      <c r="F128" s="147" t="s">
        <v>202</v>
      </c>
      <c r="G128" s="147" t="s">
        <v>53</v>
      </c>
      <c r="H128" s="156">
        <v>10000</v>
      </c>
      <c r="I128" s="140" t="s">
        <v>209</v>
      </c>
      <c r="J128" s="142">
        <v>44635</v>
      </c>
      <c r="K128" s="151">
        <f t="shared" si="55"/>
        <v>44640</v>
      </c>
      <c r="L128" s="151">
        <f t="shared" si="56"/>
        <v>44670</v>
      </c>
      <c r="M128" s="151">
        <f t="shared" si="57"/>
        <v>44691</v>
      </c>
      <c r="N128" s="151">
        <f t="shared" si="58"/>
        <v>44698</v>
      </c>
      <c r="O128" s="151">
        <f t="shared" si="54"/>
        <v>44703</v>
      </c>
      <c r="P128" s="151">
        <f t="shared" si="59"/>
        <v>44710</v>
      </c>
      <c r="Q128" s="151">
        <f t="shared" si="59"/>
        <v>44717</v>
      </c>
      <c r="R128" s="151">
        <f t="shared" si="59"/>
        <v>44724</v>
      </c>
      <c r="S128" s="151">
        <f t="shared" si="60"/>
        <v>44731</v>
      </c>
      <c r="U128" s="157"/>
    </row>
    <row r="129" spans="1:21" ht="24" customHeight="1" x14ac:dyDescent="0.2">
      <c r="A129" s="157"/>
      <c r="B129" s="53"/>
      <c r="C129" s="39" t="s">
        <v>547</v>
      </c>
      <c r="D129" s="80" t="s">
        <v>548</v>
      </c>
      <c r="E129" s="259" t="s">
        <v>3</v>
      </c>
      <c r="F129" s="147" t="s">
        <v>89</v>
      </c>
      <c r="G129" s="147" t="s">
        <v>55</v>
      </c>
      <c r="H129" s="156">
        <v>150000</v>
      </c>
      <c r="I129" s="140" t="s">
        <v>209</v>
      </c>
      <c r="J129" s="142">
        <v>44655</v>
      </c>
      <c r="K129" s="151">
        <f t="shared" si="55"/>
        <v>44660</v>
      </c>
      <c r="L129" s="151">
        <f t="shared" si="56"/>
        <v>44690</v>
      </c>
      <c r="M129" s="151">
        <f t="shared" si="57"/>
        <v>44711</v>
      </c>
      <c r="N129" s="151">
        <f t="shared" si="58"/>
        <v>44718</v>
      </c>
      <c r="O129" s="151">
        <f t="shared" si="54"/>
        <v>44723</v>
      </c>
      <c r="P129" s="151">
        <f t="shared" si="59"/>
        <v>44730</v>
      </c>
      <c r="Q129" s="151">
        <f t="shared" si="59"/>
        <v>44737</v>
      </c>
      <c r="R129" s="151">
        <f t="shared" si="59"/>
        <v>44744</v>
      </c>
      <c r="S129" s="151">
        <f t="shared" si="60"/>
        <v>44751</v>
      </c>
      <c r="U129" s="157"/>
    </row>
    <row r="130" spans="1:21" ht="28.5" x14ac:dyDescent="0.2">
      <c r="A130" s="157"/>
      <c r="B130" s="53"/>
      <c r="C130" s="39" t="s">
        <v>549</v>
      </c>
      <c r="D130" s="80" t="s">
        <v>550</v>
      </c>
      <c r="E130" s="259" t="s">
        <v>3</v>
      </c>
      <c r="F130" s="147" t="s">
        <v>202</v>
      </c>
      <c r="G130" s="80" t="s">
        <v>54</v>
      </c>
      <c r="H130" s="156">
        <v>60000</v>
      </c>
      <c r="I130" s="140" t="s">
        <v>364</v>
      </c>
      <c r="J130" s="142">
        <v>44635</v>
      </c>
      <c r="K130" s="151">
        <f t="shared" si="55"/>
        <v>44640</v>
      </c>
      <c r="L130" s="151">
        <f t="shared" si="56"/>
        <v>44670</v>
      </c>
      <c r="M130" s="151">
        <f t="shared" si="57"/>
        <v>44691</v>
      </c>
      <c r="N130" s="151">
        <f t="shared" si="58"/>
        <v>44698</v>
      </c>
      <c r="O130" s="151">
        <f t="shared" si="54"/>
        <v>44703</v>
      </c>
      <c r="P130" s="151">
        <f t="shared" si="59"/>
        <v>44710</v>
      </c>
      <c r="Q130" s="151">
        <f t="shared" si="59"/>
        <v>44717</v>
      </c>
      <c r="R130" s="151">
        <f t="shared" si="59"/>
        <v>44724</v>
      </c>
      <c r="S130" s="151">
        <f t="shared" si="60"/>
        <v>44731</v>
      </c>
      <c r="U130" s="157"/>
    </row>
    <row r="131" spans="1:21" ht="42.75" x14ac:dyDescent="0.2">
      <c r="A131" s="157"/>
      <c r="B131" s="53"/>
      <c r="C131" s="39" t="s">
        <v>551</v>
      </c>
      <c r="D131" s="80" t="s">
        <v>552</v>
      </c>
      <c r="E131" s="259" t="s">
        <v>3</v>
      </c>
      <c r="F131" s="147" t="s">
        <v>202</v>
      </c>
      <c r="G131" s="97" t="s">
        <v>54</v>
      </c>
      <c r="H131" s="156">
        <v>100000</v>
      </c>
      <c r="I131" s="140" t="s">
        <v>533</v>
      </c>
      <c r="J131" s="142">
        <v>44635</v>
      </c>
      <c r="K131" s="151">
        <f t="shared" si="55"/>
        <v>44640</v>
      </c>
      <c r="L131" s="151">
        <f t="shared" si="56"/>
        <v>44670</v>
      </c>
      <c r="M131" s="151">
        <f t="shared" si="57"/>
        <v>44691</v>
      </c>
      <c r="N131" s="151">
        <f t="shared" si="58"/>
        <v>44698</v>
      </c>
      <c r="O131" s="151">
        <f t="shared" si="54"/>
        <v>44703</v>
      </c>
      <c r="P131" s="151">
        <f t="shared" si="59"/>
        <v>44710</v>
      </c>
      <c r="Q131" s="151">
        <f t="shared" si="59"/>
        <v>44717</v>
      </c>
      <c r="R131" s="151">
        <f t="shared" si="59"/>
        <v>44724</v>
      </c>
      <c r="S131" s="151">
        <f t="shared" si="60"/>
        <v>44731</v>
      </c>
      <c r="U131" s="157"/>
    </row>
    <row r="132" spans="1:21" s="158" customFormat="1" ht="57" x14ac:dyDescent="0.2">
      <c r="A132" s="157"/>
      <c r="B132" s="53"/>
      <c r="C132" s="143" t="s">
        <v>553</v>
      </c>
      <c r="D132" s="80" t="s">
        <v>554</v>
      </c>
      <c r="E132" s="259" t="s">
        <v>3</v>
      </c>
      <c r="F132" s="147" t="s">
        <v>67</v>
      </c>
      <c r="G132" s="147" t="s">
        <v>53</v>
      </c>
      <c r="H132" s="156">
        <v>10000</v>
      </c>
      <c r="I132" s="140" t="s">
        <v>533</v>
      </c>
      <c r="J132" s="155">
        <v>44666</v>
      </c>
      <c r="K132" s="151">
        <f t="shared" si="55"/>
        <v>44671</v>
      </c>
      <c r="L132" s="151">
        <f t="shared" si="56"/>
        <v>44701</v>
      </c>
      <c r="M132" s="151">
        <f t="shared" si="57"/>
        <v>44722</v>
      </c>
      <c r="N132" s="151">
        <f t="shared" si="58"/>
        <v>44729</v>
      </c>
      <c r="O132" s="151">
        <f t="shared" si="54"/>
        <v>44734</v>
      </c>
      <c r="P132" s="151">
        <f t="shared" si="59"/>
        <v>44741</v>
      </c>
      <c r="Q132" s="151">
        <f t="shared" si="59"/>
        <v>44748</v>
      </c>
      <c r="R132" s="151">
        <f t="shared" si="59"/>
        <v>44755</v>
      </c>
      <c r="S132" s="151">
        <f t="shared" si="60"/>
        <v>44762</v>
      </c>
      <c r="U132" s="157"/>
    </row>
    <row r="133" spans="1:21" x14ac:dyDescent="0.2">
      <c r="A133" s="157"/>
      <c r="B133" s="53"/>
      <c r="C133" s="143" t="s">
        <v>555</v>
      </c>
      <c r="D133" s="80" t="s">
        <v>556</v>
      </c>
      <c r="E133" s="259" t="s">
        <v>3</v>
      </c>
      <c r="F133" s="147" t="s">
        <v>202</v>
      </c>
      <c r="G133" s="147" t="s">
        <v>53</v>
      </c>
      <c r="H133" s="156">
        <v>75000</v>
      </c>
      <c r="I133" s="140" t="s">
        <v>533</v>
      </c>
      <c r="J133" s="155">
        <v>44696</v>
      </c>
      <c r="K133" s="151">
        <f t="shared" si="55"/>
        <v>44701</v>
      </c>
      <c r="L133" s="151">
        <f t="shared" si="56"/>
        <v>44731</v>
      </c>
      <c r="M133" s="151">
        <f t="shared" si="57"/>
        <v>44752</v>
      </c>
      <c r="N133" s="151">
        <f t="shared" si="58"/>
        <v>44759</v>
      </c>
      <c r="O133" s="151">
        <f t="shared" si="54"/>
        <v>44764</v>
      </c>
      <c r="P133" s="151">
        <f t="shared" si="59"/>
        <v>44771</v>
      </c>
      <c r="Q133" s="151">
        <f t="shared" si="59"/>
        <v>44778</v>
      </c>
      <c r="R133" s="151">
        <f t="shared" si="59"/>
        <v>44785</v>
      </c>
      <c r="S133" s="151">
        <f t="shared" si="60"/>
        <v>44792</v>
      </c>
      <c r="U133" s="157"/>
    </row>
    <row r="134" spans="1:21" ht="28.5" x14ac:dyDescent="0.25">
      <c r="A134" s="157"/>
      <c r="B134" s="53"/>
      <c r="C134" s="69" t="s">
        <v>557</v>
      </c>
      <c r="D134" s="80" t="s">
        <v>558</v>
      </c>
      <c r="E134" s="259" t="s">
        <v>3</v>
      </c>
      <c r="F134" s="147" t="s">
        <v>67</v>
      </c>
      <c r="G134" s="97" t="s">
        <v>55</v>
      </c>
      <c r="H134" s="88">
        <v>20000</v>
      </c>
      <c r="I134" s="139" t="s">
        <v>533</v>
      </c>
      <c r="J134" s="142">
        <v>44624</v>
      </c>
      <c r="K134" s="151">
        <f t="shared" si="55"/>
        <v>44629</v>
      </c>
      <c r="L134" s="151">
        <f t="shared" si="56"/>
        <v>44659</v>
      </c>
      <c r="M134" s="151">
        <f t="shared" si="57"/>
        <v>44680</v>
      </c>
      <c r="N134" s="151">
        <f t="shared" si="58"/>
        <v>44687</v>
      </c>
      <c r="O134" s="151">
        <f t="shared" si="54"/>
        <v>44692</v>
      </c>
      <c r="P134" s="151">
        <f t="shared" si="59"/>
        <v>44699</v>
      </c>
      <c r="Q134" s="151">
        <f t="shared" si="59"/>
        <v>44706</v>
      </c>
      <c r="R134" s="151">
        <f t="shared" si="59"/>
        <v>44713</v>
      </c>
      <c r="S134" s="151">
        <f t="shared" si="60"/>
        <v>44720</v>
      </c>
      <c r="U134" s="157"/>
    </row>
    <row r="135" spans="1:21" ht="28.5" x14ac:dyDescent="0.2">
      <c r="A135" s="157"/>
      <c r="B135" s="53"/>
      <c r="C135" s="69" t="s">
        <v>559</v>
      </c>
      <c r="D135" s="80" t="s">
        <v>560</v>
      </c>
      <c r="E135" s="259" t="s">
        <v>3</v>
      </c>
      <c r="F135" s="147" t="s">
        <v>202</v>
      </c>
      <c r="G135" s="147" t="s">
        <v>53</v>
      </c>
      <c r="H135" s="156">
        <v>50000</v>
      </c>
      <c r="I135" s="139" t="s">
        <v>364</v>
      </c>
      <c r="J135" s="142">
        <v>44655</v>
      </c>
      <c r="K135" s="151">
        <f t="shared" si="55"/>
        <v>44660</v>
      </c>
      <c r="L135" s="151">
        <f t="shared" si="56"/>
        <v>44690</v>
      </c>
      <c r="M135" s="151">
        <f t="shared" si="57"/>
        <v>44711</v>
      </c>
      <c r="N135" s="151">
        <f t="shared" si="58"/>
        <v>44718</v>
      </c>
      <c r="O135" s="151">
        <f t="shared" si="54"/>
        <v>44723</v>
      </c>
      <c r="P135" s="151">
        <f t="shared" si="59"/>
        <v>44730</v>
      </c>
      <c r="Q135" s="151">
        <f t="shared" si="59"/>
        <v>44737</v>
      </c>
      <c r="R135" s="151">
        <f t="shared" si="59"/>
        <v>44744</v>
      </c>
      <c r="S135" s="151">
        <f t="shared" si="60"/>
        <v>44751</v>
      </c>
      <c r="U135" s="157"/>
    </row>
    <row r="136" spans="1:21" s="137" customFormat="1" ht="77.45" customHeight="1" x14ac:dyDescent="0.25">
      <c r="A136" s="37"/>
      <c r="C136" s="107" t="s">
        <v>561</v>
      </c>
      <c r="D136" s="259" t="s">
        <v>999</v>
      </c>
      <c r="E136" s="259" t="s">
        <v>3</v>
      </c>
      <c r="F136" s="147" t="s">
        <v>562</v>
      </c>
      <c r="G136" s="147" t="s">
        <v>54</v>
      </c>
      <c r="H136" s="108">
        <v>12000</v>
      </c>
      <c r="I136" s="140" t="s">
        <v>193</v>
      </c>
      <c r="J136" s="142">
        <v>44652</v>
      </c>
      <c r="K136" s="151">
        <f t="shared" si="55"/>
        <v>44657</v>
      </c>
      <c r="L136" s="151">
        <f t="shared" si="56"/>
        <v>44687</v>
      </c>
      <c r="M136" s="151">
        <f t="shared" si="57"/>
        <v>44708</v>
      </c>
      <c r="N136" s="151">
        <f t="shared" si="58"/>
        <v>44715</v>
      </c>
      <c r="O136" s="151">
        <f t="shared" si="54"/>
        <v>44720</v>
      </c>
      <c r="P136" s="151">
        <f t="shared" si="59"/>
        <v>44727</v>
      </c>
      <c r="Q136" s="151">
        <f t="shared" si="59"/>
        <v>44734</v>
      </c>
      <c r="R136" s="151">
        <f t="shared" si="59"/>
        <v>44741</v>
      </c>
      <c r="S136" s="151">
        <f t="shared" si="60"/>
        <v>44748</v>
      </c>
      <c r="U136" s="157"/>
    </row>
    <row r="137" spans="1:21" s="121" customFormat="1" ht="42.75" x14ac:dyDescent="0.25">
      <c r="A137" s="120"/>
      <c r="B137" s="124"/>
      <c r="C137" s="206" t="s">
        <v>593</v>
      </c>
      <c r="D137" s="259" t="s">
        <v>186</v>
      </c>
      <c r="E137" s="259" t="s">
        <v>3</v>
      </c>
      <c r="F137" s="259" t="s">
        <v>562</v>
      </c>
      <c r="G137" s="259" t="s">
        <v>53</v>
      </c>
      <c r="H137" s="67">
        <v>245000</v>
      </c>
      <c r="I137" s="138" t="s">
        <v>174</v>
      </c>
      <c r="J137" s="207">
        <v>44682</v>
      </c>
      <c r="K137" s="207">
        <v>44686</v>
      </c>
      <c r="L137" s="151">
        <f t="shared" ref="L137:M151" si="61">K137+21</f>
        <v>44707</v>
      </c>
      <c r="M137" s="151">
        <f t="shared" si="61"/>
        <v>44728</v>
      </c>
      <c r="N137" s="151">
        <f t="shared" ref="N137:N151" si="62">M137+7</f>
        <v>44735</v>
      </c>
      <c r="O137" s="151">
        <f t="shared" ref="O137:O151" si="63">N137+5</f>
        <v>44740</v>
      </c>
      <c r="P137" s="151">
        <f t="shared" ref="P137:S151" si="64">O137+7</f>
        <v>44747</v>
      </c>
      <c r="Q137" s="151">
        <f t="shared" si="64"/>
        <v>44754</v>
      </c>
      <c r="R137" s="151">
        <f t="shared" si="64"/>
        <v>44761</v>
      </c>
      <c r="S137" s="151">
        <f t="shared" si="64"/>
        <v>44768</v>
      </c>
      <c r="U137" s="157"/>
    </row>
    <row r="138" spans="1:21" s="121" customFormat="1" ht="28.5" x14ac:dyDescent="0.25">
      <c r="A138" s="120"/>
      <c r="B138" s="124"/>
      <c r="C138" s="206" t="s">
        <v>594</v>
      </c>
      <c r="D138" s="259" t="s">
        <v>187</v>
      </c>
      <c r="E138" s="259" t="s">
        <v>3</v>
      </c>
      <c r="F138" s="259" t="s">
        <v>67</v>
      </c>
      <c r="G138" s="259" t="s">
        <v>53</v>
      </c>
      <c r="H138" s="67">
        <v>68180</v>
      </c>
      <c r="I138" s="138" t="s">
        <v>166</v>
      </c>
      <c r="J138" s="207">
        <v>44652</v>
      </c>
      <c r="K138" s="207">
        <v>44656</v>
      </c>
      <c r="L138" s="151">
        <f t="shared" si="61"/>
        <v>44677</v>
      </c>
      <c r="M138" s="151">
        <f t="shared" si="61"/>
        <v>44698</v>
      </c>
      <c r="N138" s="151">
        <f t="shared" si="62"/>
        <v>44705</v>
      </c>
      <c r="O138" s="151">
        <f t="shared" si="63"/>
        <v>44710</v>
      </c>
      <c r="P138" s="151">
        <f t="shared" si="64"/>
        <v>44717</v>
      </c>
      <c r="Q138" s="151">
        <f t="shared" si="64"/>
        <v>44724</v>
      </c>
      <c r="R138" s="151">
        <f t="shared" si="64"/>
        <v>44731</v>
      </c>
      <c r="S138" s="151">
        <f t="shared" si="64"/>
        <v>44738</v>
      </c>
      <c r="U138" s="157"/>
    </row>
    <row r="139" spans="1:21" s="121" customFormat="1" ht="42.75" x14ac:dyDescent="0.25">
      <c r="A139" s="120"/>
      <c r="B139" s="124"/>
      <c r="C139" s="206" t="s">
        <v>595</v>
      </c>
      <c r="D139" s="259" t="s">
        <v>189</v>
      </c>
      <c r="E139" s="259" t="s">
        <v>3</v>
      </c>
      <c r="F139" s="259" t="s">
        <v>562</v>
      </c>
      <c r="G139" s="259" t="s">
        <v>53</v>
      </c>
      <c r="H139" s="67">
        <v>123880</v>
      </c>
      <c r="I139" s="138" t="s">
        <v>166</v>
      </c>
      <c r="J139" s="207">
        <v>44666</v>
      </c>
      <c r="K139" s="207">
        <v>44671</v>
      </c>
      <c r="L139" s="151">
        <f t="shared" si="61"/>
        <v>44692</v>
      </c>
      <c r="M139" s="151">
        <f t="shared" si="61"/>
        <v>44713</v>
      </c>
      <c r="N139" s="151">
        <f t="shared" si="62"/>
        <v>44720</v>
      </c>
      <c r="O139" s="151">
        <f t="shared" si="63"/>
        <v>44725</v>
      </c>
      <c r="P139" s="151">
        <f t="shared" si="64"/>
        <v>44732</v>
      </c>
      <c r="Q139" s="151">
        <f t="shared" si="64"/>
        <v>44739</v>
      </c>
      <c r="R139" s="151">
        <f t="shared" si="64"/>
        <v>44746</v>
      </c>
      <c r="S139" s="151">
        <f t="shared" si="64"/>
        <v>44753</v>
      </c>
      <c r="U139" s="157"/>
    </row>
    <row r="140" spans="1:21" s="121" customFormat="1" ht="42.75" x14ac:dyDescent="0.25">
      <c r="A140" s="120"/>
      <c r="B140" s="124"/>
      <c r="C140" s="206" t="s">
        <v>596</v>
      </c>
      <c r="D140" s="259" t="s">
        <v>190</v>
      </c>
      <c r="E140" s="259" t="s">
        <v>3</v>
      </c>
      <c r="F140" s="259" t="s">
        <v>67</v>
      </c>
      <c r="G140" s="259" t="s">
        <v>53</v>
      </c>
      <c r="H140" s="67">
        <v>30144</v>
      </c>
      <c r="I140" s="138" t="s">
        <v>174</v>
      </c>
      <c r="J140" s="207">
        <v>44682</v>
      </c>
      <c r="K140" s="207">
        <v>44686</v>
      </c>
      <c r="L140" s="151">
        <f t="shared" si="61"/>
        <v>44707</v>
      </c>
      <c r="M140" s="151">
        <f t="shared" si="61"/>
        <v>44728</v>
      </c>
      <c r="N140" s="151">
        <f t="shared" si="62"/>
        <v>44735</v>
      </c>
      <c r="O140" s="151">
        <f t="shared" si="63"/>
        <v>44740</v>
      </c>
      <c r="P140" s="151">
        <f t="shared" si="64"/>
        <v>44747</v>
      </c>
      <c r="Q140" s="151">
        <f t="shared" si="64"/>
        <v>44754</v>
      </c>
      <c r="R140" s="151">
        <f t="shared" si="64"/>
        <v>44761</v>
      </c>
      <c r="S140" s="151">
        <f t="shared" si="64"/>
        <v>44768</v>
      </c>
      <c r="U140" s="157"/>
    </row>
    <row r="141" spans="1:21" s="121" customFormat="1" ht="28.5" x14ac:dyDescent="0.25">
      <c r="A141" s="120"/>
      <c r="B141" s="124"/>
      <c r="C141" s="206" t="s">
        <v>597</v>
      </c>
      <c r="D141" s="259" t="s">
        <v>191</v>
      </c>
      <c r="E141" s="206" t="s">
        <v>3</v>
      </c>
      <c r="F141" s="206" t="s">
        <v>562</v>
      </c>
      <c r="G141" s="206" t="s">
        <v>54</v>
      </c>
      <c r="H141" s="67">
        <v>36000</v>
      </c>
      <c r="I141" s="138" t="s">
        <v>174</v>
      </c>
      <c r="J141" s="207">
        <v>44682</v>
      </c>
      <c r="K141" s="207">
        <v>44686</v>
      </c>
      <c r="L141" s="151">
        <f t="shared" si="61"/>
        <v>44707</v>
      </c>
      <c r="M141" s="151">
        <f t="shared" si="61"/>
        <v>44728</v>
      </c>
      <c r="N141" s="151">
        <f t="shared" si="62"/>
        <v>44735</v>
      </c>
      <c r="O141" s="151">
        <f t="shared" si="63"/>
        <v>44740</v>
      </c>
      <c r="P141" s="151">
        <f t="shared" si="64"/>
        <v>44747</v>
      </c>
      <c r="Q141" s="151">
        <f t="shared" si="64"/>
        <v>44754</v>
      </c>
      <c r="R141" s="151">
        <f t="shared" si="64"/>
        <v>44761</v>
      </c>
      <c r="S141" s="151">
        <f t="shared" si="64"/>
        <v>44768</v>
      </c>
      <c r="U141" s="157"/>
    </row>
    <row r="142" spans="1:21" s="121" customFormat="1" ht="28.5" x14ac:dyDescent="0.25">
      <c r="A142" s="120"/>
      <c r="B142" s="124"/>
      <c r="C142" s="206" t="s">
        <v>598</v>
      </c>
      <c r="D142" s="259" t="s">
        <v>192</v>
      </c>
      <c r="E142" s="206" t="s">
        <v>3</v>
      </c>
      <c r="F142" s="206" t="s">
        <v>562</v>
      </c>
      <c r="G142" s="206" t="s">
        <v>54</v>
      </c>
      <c r="H142" s="67">
        <v>18000</v>
      </c>
      <c r="I142" s="138" t="s">
        <v>170</v>
      </c>
      <c r="J142" s="207">
        <v>44652</v>
      </c>
      <c r="K142" s="207">
        <v>44656</v>
      </c>
      <c r="L142" s="151">
        <f t="shared" si="61"/>
        <v>44677</v>
      </c>
      <c r="M142" s="151">
        <f t="shared" si="61"/>
        <v>44698</v>
      </c>
      <c r="N142" s="151">
        <f t="shared" si="62"/>
        <v>44705</v>
      </c>
      <c r="O142" s="151">
        <f t="shared" si="63"/>
        <v>44710</v>
      </c>
      <c r="P142" s="151">
        <f t="shared" si="64"/>
        <v>44717</v>
      </c>
      <c r="Q142" s="151">
        <f t="shared" si="64"/>
        <v>44724</v>
      </c>
      <c r="R142" s="151">
        <f t="shared" si="64"/>
        <v>44731</v>
      </c>
      <c r="S142" s="151">
        <f t="shared" si="64"/>
        <v>44738</v>
      </c>
      <c r="U142" s="157"/>
    </row>
    <row r="143" spans="1:21" s="121" customFormat="1" ht="42.75" x14ac:dyDescent="0.25">
      <c r="A143" s="120"/>
      <c r="B143" s="124"/>
      <c r="C143" s="206" t="s">
        <v>599</v>
      </c>
      <c r="D143" s="259" t="s">
        <v>194</v>
      </c>
      <c r="E143" s="206" t="str">
        <f>$F$10</f>
        <v>CQS</v>
      </c>
      <c r="F143" s="206" t="s">
        <v>562</v>
      </c>
      <c r="G143" s="206" t="s">
        <v>53</v>
      </c>
      <c r="H143" s="67">
        <v>58000</v>
      </c>
      <c r="I143" s="138" t="s">
        <v>174</v>
      </c>
      <c r="J143" s="207">
        <v>44635</v>
      </c>
      <c r="K143" s="207">
        <v>44640</v>
      </c>
      <c r="L143" s="151">
        <f t="shared" si="61"/>
        <v>44661</v>
      </c>
      <c r="M143" s="151">
        <f t="shared" si="61"/>
        <v>44682</v>
      </c>
      <c r="N143" s="151">
        <f t="shared" si="62"/>
        <v>44689</v>
      </c>
      <c r="O143" s="151">
        <f t="shared" si="63"/>
        <v>44694</v>
      </c>
      <c r="P143" s="151">
        <f t="shared" si="64"/>
        <v>44701</v>
      </c>
      <c r="Q143" s="151">
        <f t="shared" si="64"/>
        <v>44708</v>
      </c>
      <c r="R143" s="151">
        <f t="shared" si="64"/>
        <v>44715</v>
      </c>
      <c r="S143" s="151">
        <f t="shared" si="64"/>
        <v>44722</v>
      </c>
      <c r="U143" s="157"/>
    </row>
    <row r="144" spans="1:21" s="121" customFormat="1" ht="42.75" x14ac:dyDescent="0.25">
      <c r="A144" s="120"/>
      <c r="B144" s="124"/>
      <c r="C144" s="206" t="s">
        <v>600</v>
      </c>
      <c r="D144" s="259" t="s">
        <v>195</v>
      </c>
      <c r="E144" s="206" t="s">
        <v>3</v>
      </c>
      <c r="F144" s="206" t="str">
        <f>'[1]Sourcing Methods Mapping'!$H$17</f>
        <v xml:space="preserve">INDV </v>
      </c>
      <c r="G144" s="206" t="s">
        <v>53</v>
      </c>
      <c r="H144" s="67">
        <v>13000</v>
      </c>
      <c r="I144" s="138" t="s">
        <v>170</v>
      </c>
      <c r="J144" s="207">
        <v>44635</v>
      </c>
      <c r="K144" s="207">
        <v>44640</v>
      </c>
      <c r="L144" s="151">
        <f t="shared" si="61"/>
        <v>44661</v>
      </c>
      <c r="M144" s="151">
        <f t="shared" si="61"/>
        <v>44682</v>
      </c>
      <c r="N144" s="151">
        <f t="shared" si="62"/>
        <v>44689</v>
      </c>
      <c r="O144" s="151">
        <f t="shared" si="63"/>
        <v>44694</v>
      </c>
      <c r="P144" s="151">
        <f t="shared" si="64"/>
        <v>44701</v>
      </c>
      <c r="Q144" s="151">
        <f t="shared" si="64"/>
        <v>44708</v>
      </c>
      <c r="R144" s="151">
        <f t="shared" si="64"/>
        <v>44715</v>
      </c>
      <c r="S144" s="151">
        <f t="shared" si="64"/>
        <v>44722</v>
      </c>
      <c r="U144" s="157"/>
    </row>
    <row r="145" spans="1:21" s="121" customFormat="1" ht="28.5" x14ac:dyDescent="0.25">
      <c r="A145" s="120"/>
      <c r="B145" s="124"/>
      <c r="C145" s="206" t="s">
        <v>601</v>
      </c>
      <c r="D145" s="259" t="s">
        <v>602</v>
      </c>
      <c r="E145" s="206" t="str">
        <f>$F$10</f>
        <v>CQS</v>
      </c>
      <c r="F145" s="206" t="s">
        <v>562</v>
      </c>
      <c r="G145" s="206" t="s">
        <v>53</v>
      </c>
      <c r="H145" s="67">
        <v>45000</v>
      </c>
      <c r="I145" s="138" t="s">
        <v>170</v>
      </c>
      <c r="J145" s="207">
        <v>44635</v>
      </c>
      <c r="K145" s="207">
        <v>44640</v>
      </c>
      <c r="L145" s="151">
        <f t="shared" si="61"/>
        <v>44661</v>
      </c>
      <c r="M145" s="151">
        <f t="shared" si="61"/>
        <v>44682</v>
      </c>
      <c r="N145" s="151">
        <f t="shared" si="62"/>
        <v>44689</v>
      </c>
      <c r="O145" s="151">
        <f t="shared" si="63"/>
        <v>44694</v>
      </c>
      <c r="P145" s="151">
        <f t="shared" si="64"/>
        <v>44701</v>
      </c>
      <c r="Q145" s="151">
        <f t="shared" si="64"/>
        <v>44708</v>
      </c>
      <c r="R145" s="151">
        <f t="shared" si="64"/>
        <v>44715</v>
      </c>
      <c r="S145" s="151">
        <f t="shared" si="64"/>
        <v>44722</v>
      </c>
      <c r="U145" s="157"/>
    </row>
    <row r="146" spans="1:21" s="121" customFormat="1" ht="53.25" customHeight="1" x14ac:dyDescent="0.25">
      <c r="A146" s="120"/>
      <c r="B146" s="124"/>
      <c r="C146" s="206" t="s">
        <v>603</v>
      </c>
      <c r="D146" s="259" t="s">
        <v>604</v>
      </c>
      <c r="E146" s="206" t="str">
        <f>$F$10</f>
        <v>CQS</v>
      </c>
      <c r="F146" s="206" t="s">
        <v>562</v>
      </c>
      <c r="G146" s="206" t="s">
        <v>53</v>
      </c>
      <c r="H146" s="67">
        <v>420000</v>
      </c>
      <c r="I146" s="138" t="s">
        <v>188</v>
      </c>
      <c r="J146" s="207">
        <v>44743</v>
      </c>
      <c r="K146" s="207">
        <v>44757</v>
      </c>
      <c r="L146" s="151">
        <f t="shared" si="61"/>
        <v>44778</v>
      </c>
      <c r="M146" s="151">
        <f t="shared" si="61"/>
        <v>44799</v>
      </c>
      <c r="N146" s="151">
        <f t="shared" si="62"/>
        <v>44806</v>
      </c>
      <c r="O146" s="151">
        <f t="shared" si="63"/>
        <v>44811</v>
      </c>
      <c r="P146" s="151">
        <f t="shared" si="64"/>
        <v>44818</v>
      </c>
      <c r="Q146" s="151">
        <f t="shared" si="64"/>
        <v>44825</v>
      </c>
      <c r="R146" s="151">
        <f t="shared" si="64"/>
        <v>44832</v>
      </c>
      <c r="S146" s="151">
        <f t="shared" si="64"/>
        <v>44839</v>
      </c>
      <c r="U146" s="157"/>
    </row>
    <row r="147" spans="1:21" s="121" customFormat="1" ht="42.75" x14ac:dyDescent="0.25">
      <c r="A147" s="120"/>
      <c r="B147" s="124"/>
      <c r="C147" s="206" t="s">
        <v>605</v>
      </c>
      <c r="D147" s="259" t="s">
        <v>606</v>
      </c>
      <c r="E147" s="206" t="str">
        <f>$F$10</f>
        <v>CQS</v>
      </c>
      <c r="F147" s="206" t="str">
        <f>'[1]Sourcing Methods Mapping'!$H$17</f>
        <v xml:space="preserve">INDV </v>
      </c>
      <c r="G147" s="206" t="s">
        <v>53</v>
      </c>
      <c r="H147" s="67">
        <v>50000</v>
      </c>
      <c r="I147" s="138" t="s">
        <v>174</v>
      </c>
      <c r="J147" s="207">
        <v>44682</v>
      </c>
      <c r="K147" s="207">
        <v>44727</v>
      </c>
      <c r="L147" s="151">
        <f t="shared" si="61"/>
        <v>44748</v>
      </c>
      <c r="M147" s="151">
        <f t="shared" si="61"/>
        <v>44769</v>
      </c>
      <c r="N147" s="151">
        <f t="shared" si="62"/>
        <v>44776</v>
      </c>
      <c r="O147" s="151">
        <f t="shared" si="63"/>
        <v>44781</v>
      </c>
      <c r="P147" s="151">
        <f t="shared" si="64"/>
        <v>44788</v>
      </c>
      <c r="Q147" s="151">
        <f t="shared" si="64"/>
        <v>44795</v>
      </c>
      <c r="R147" s="151">
        <f t="shared" si="64"/>
        <v>44802</v>
      </c>
      <c r="S147" s="151">
        <f t="shared" si="64"/>
        <v>44809</v>
      </c>
      <c r="U147" s="157"/>
    </row>
    <row r="148" spans="1:21" s="121" customFormat="1" ht="57" x14ac:dyDescent="0.25">
      <c r="A148" s="120"/>
      <c r="B148" s="124"/>
      <c r="C148" s="206" t="s">
        <v>607</v>
      </c>
      <c r="D148" s="259" t="s">
        <v>608</v>
      </c>
      <c r="E148" s="206" t="str">
        <f>$F$10</f>
        <v>CQS</v>
      </c>
      <c r="F148" s="206" t="str">
        <f>'[1]Sourcing Methods Mapping'!$H$17</f>
        <v xml:space="preserve">INDV </v>
      </c>
      <c r="G148" s="206" t="s">
        <v>53</v>
      </c>
      <c r="H148" s="67">
        <v>65866</v>
      </c>
      <c r="I148" s="138" t="s">
        <v>174</v>
      </c>
      <c r="J148" s="207">
        <v>44621</v>
      </c>
      <c r="K148" s="207">
        <v>44635</v>
      </c>
      <c r="L148" s="151">
        <f t="shared" si="61"/>
        <v>44656</v>
      </c>
      <c r="M148" s="151">
        <f t="shared" si="61"/>
        <v>44677</v>
      </c>
      <c r="N148" s="151">
        <f t="shared" si="62"/>
        <v>44684</v>
      </c>
      <c r="O148" s="151">
        <f t="shared" si="63"/>
        <v>44689</v>
      </c>
      <c r="P148" s="151">
        <f t="shared" si="64"/>
        <v>44696</v>
      </c>
      <c r="Q148" s="151">
        <f t="shared" si="64"/>
        <v>44703</v>
      </c>
      <c r="R148" s="151">
        <f t="shared" si="64"/>
        <v>44710</v>
      </c>
      <c r="S148" s="151">
        <f t="shared" si="64"/>
        <v>44717</v>
      </c>
      <c r="U148" s="157"/>
    </row>
    <row r="149" spans="1:21" s="121" customFormat="1" ht="42.75" x14ac:dyDescent="0.25">
      <c r="A149" s="120"/>
      <c r="B149" s="124"/>
      <c r="C149" s="206" t="s">
        <v>609</v>
      </c>
      <c r="D149" s="259" t="s">
        <v>610</v>
      </c>
      <c r="E149" s="206" t="str">
        <f>$F$10</f>
        <v>CQS</v>
      </c>
      <c r="F149" s="206" t="str">
        <f>'[1]Sourcing Methods Mapping'!$H$17</f>
        <v xml:space="preserve">INDV </v>
      </c>
      <c r="G149" s="206" t="s">
        <v>53</v>
      </c>
      <c r="H149" s="67">
        <v>48000</v>
      </c>
      <c r="I149" s="138" t="s">
        <v>174</v>
      </c>
      <c r="J149" s="207">
        <v>44621</v>
      </c>
      <c r="K149" s="207">
        <v>44635</v>
      </c>
      <c r="L149" s="151">
        <f t="shared" si="61"/>
        <v>44656</v>
      </c>
      <c r="M149" s="151">
        <f t="shared" si="61"/>
        <v>44677</v>
      </c>
      <c r="N149" s="151">
        <f t="shared" si="62"/>
        <v>44684</v>
      </c>
      <c r="O149" s="151">
        <f t="shared" si="63"/>
        <v>44689</v>
      </c>
      <c r="P149" s="151">
        <f t="shared" si="64"/>
        <v>44696</v>
      </c>
      <c r="Q149" s="151">
        <f t="shared" si="64"/>
        <v>44703</v>
      </c>
      <c r="R149" s="151">
        <f t="shared" si="64"/>
        <v>44710</v>
      </c>
      <c r="S149" s="151">
        <f t="shared" si="64"/>
        <v>44717</v>
      </c>
      <c r="U149" s="157"/>
    </row>
    <row r="150" spans="1:21" s="121" customFormat="1" ht="28.5" x14ac:dyDescent="0.25">
      <c r="A150" s="120"/>
      <c r="B150" s="124"/>
      <c r="C150" s="206" t="s">
        <v>611</v>
      </c>
      <c r="D150" s="259" t="s">
        <v>612</v>
      </c>
      <c r="E150" s="206" t="str">
        <f t="shared" ref="E150:E151" si="65">$F$10</f>
        <v>CQS</v>
      </c>
      <c r="F150" s="206" t="s">
        <v>562</v>
      </c>
      <c r="G150" s="206" t="s">
        <v>53</v>
      </c>
      <c r="H150" s="67">
        <v>120000</v>
      </c>
      <c r="I150" s="138" t="s">
        <v>174</v>
      </c>
      <c r="J150" s="207">
        <v>44713</v>
      </c>
      <c r="K150" s="207">
        <v>44727</v>
      </c>
      <c r="L150" s="151">
        <f t="shared" si="61"/>
        <v>44748</v>
      </c>
      <c r="M150" s="151">
        <f t="shared" si="61"/>
        <v>44769</v>
      </c>
      <c r="N150" s="151">
        <f t="shared" si="62"/>
        <v>44776</v>
      </c>
      <c r="O150" s="151">
        <f t="shared" si="63"/>
        <v>44781</v>
      </c>
      <c r="P150" s="151">
        <f t="shared" si="64"/>
        <v>44788</v>
      </c>
      <c r="Q150" s="151">
        <f t="shared" si="64"/>
        <v>44795</v>
      </c>
      <c r="R150" s="151">
        <f t="shared" si="64"/>
        <v>44802</v>
      </c>
      <c r="S150" s="151">
        <f t="shared" si="64"/>
        <v>44809</v>
      </c>
      <c r="U150" s="157"/>
    </row>
    <row r="151" spans="1:21" s="121" customFormat="1" ht="28.5" x14ac:dyDescent="0.25">
      <c r="A151" s="120"/>
      <c r="B151" s="124"/>
      <c r="C151" s="206" t="s">
        <v>613</v>
      </c>
      <c r="D151" s="259" t="s">
        <v>614</v>
      </c>
      <c r="E151" s="206" t="str">
        <f t="shared" si="65"/>
        <v>CQS</v>
      </c>
      <c r="F151" s="206" t="s">
        <v>562</v>
      </c>
      <c r="G151" s="206" t="s">
        <v>53</v>
      </c>
      <c r="H151" s="67">
        <v>120000</v>
      </c>
      <c r="I151" s="138" t="s">
        <v>174</v>
      </c>
      <c r="J151" s="207">
        <v>44713</v>
      </c>
      <c r="K151" s="207">
        <v>44727</v>
      </c>
      <c r="L151" s="151">
        <f t="shared" si="61"/>
        <v>44748</v>
      </c>
      <c r="M151" s="151">
        <f t="shared" si="61"/>
        <v>44769</v>
      </c>
      <c r="N151" s="151">
        <f t="shared" si="62"/>
        <v>44776</v>
      </c>
      <c r="O151" s="151">
        <f t="shared" si="63"/>
        <v>44781</v>
      </c>
      <c r="P151" s="151">
        <f t="shared" si="64"/>
        <v>44788</v>
      </c>
      <c r="Q151" s="151">
        <f t="shared" si="64"/>
        <v>44795</v>
      </c>
      <c r="R151" s="151">
        <f t="shared" si="64"/>
        <v>44802</v>
      </c>
      <c r="S151" s="151">
        <f t="shared" si="64"/>
        <v>44809</v>
      </c>
      <c r="U151" s="157"/>
    </row>
    <row r="152" spans="1:21" ht="28.5" x14ac:dyDescent="0.25">
      <c r="A152" s="157"/>
      <c r="B152" s="149"/>
      <c r="C152" s="81" t="s">
        <v>633</v>
      </c>
      <c r="D152" s="264" t="s">
        <v>201</v>
      </c>
      <c r="E152" s="264" t="s">
        <v>3</v>
      </c>
      <c r="F152" s="263" t="s">
        <v>181</v>
      </c>
      <c r="G152" s="263" t="s">
        <v>53</v>
      </c>
      <c r="H152" s="88">
        <v>40000</v>
      </c>
      <c r="I152" s="32" t="s">
        <v>533</v>
      </c>
      <c r="J152" s="151">
        <v>43174</v>
      </c>
      <c r="K152" s="151">
        <f t="shared" ref="K152:K158" si="66">J152+5</f>
        <v>43179</v>
      </c>
      <c r="L152" s="151">
        <f t="shared" ref="L152:L158" si="67">K152+30</f>
        <v>43209</v>
      </c>
      <c r="M152" s="151">
        <f t="shared" ref="M152:M158" si="68">L152+21</f>
        <v>43230</v>
      </c>
      <c r="N152" s="151">
        <f t="shared" ref="N152:N160" si="69">M152+7</f>
        <v>43237</v>
      </c>
      <c r="O152" s="151">
        <f t="shared" ref="O152:O158" si="70">N152+5</f>
        <v>43242</v>
      </c>
      <c r="P152" s="151">
        <f t="shared" ref="P152:R158" si="71">O152+7</f>
        <v>43249</v>
      </c>
      <c r="Q152" s="151">
        <f t="shared" si="71"/>
        <v>43256</v>
      </c>
      <c r="R152" s="151">
        <f t="shared" si="71"/>
        <v>43263</v>
      </c>
      <c r="S152" s="151">
        <f t="shared" ref="S152:S158" si="72">R152+7</f>
        <v>43270</v>
      </c>
      <c r="U152" s="157"/>
    </row>
    <row r="153" spans="1:21" ht="28.5" x14ac:dyDescent="0.25">
      <c r="A153" s="157"/>
      <c r="B153" s="149"/>
      <c r="C153" s="33" t="s">
        <v>634</v>
      </c>
      <c r="D153" s="80" t="s">
        <v>203</v>
      </c>
      <c r="E153" s="80" t="s">
        <v>3</v>
      </c>
      <c r="F153" s="80" t="s">
        <v>181</v>
      </c>
      <c r="G153" s="80" t="s">
        <v>53</v>
      </c>
      <c r="H153" s="88">
        <v>20000</v>
      </c>
      <c r="I153" s="32" t="s">
        <v>533</v>
      </c>
      <c r="J153" s="151">
        <v>43206</v>
      </c>
      <c r="K153" s="151">
        <f t="shared" si="66"/>
        <v>43211</v>
      </c>
      <c r="L153" s="151">
        <f t="shared" si="67"/>
        <v>43241</v>
      </c>
      <c r="M153" s="151">
        <f t="shared" si="68"/>
        <v>43262</v>
      </c>
      <c r="N153" s="151">
        <f t="shared" si="69"/>
        <v>43269</v>
      </c>
      <c r="O153" s="151">
        <f t="shared" si="70"/>
        <v>43274</v>
      </c>
      <c r="P153" s="151">
        <f t="shared" si="71"/>
        <v>43281</v>
      </c>
      <c r="Q153" s="151">
        <f t="shared" si="71"/>
        <v>43288</v>
      </c>
      <c r="R153" s="151">
        <f t="shared" si="71"/>
        <v>43295</v>
      </c>
      <c r="S153" s="151">
        <f t="shared" si="72"/>
        <v>43302</v>
      </c>
      <c r="U153" s="157"/>
    </row>
    <row r="154" spans="1:21" ht="28.5" x14ac:dyDescent="0.25">
      <c r="A154" s="157"/>
      <c r="B154" s="149"/>
      <c r="C154" s="33" t="s">
        <v>635</v>
      </c>
      <c r="D154" s="80" t="s">
        <v>204</v>
      </c>
      <c r="E154" s="80" t="s">
        <v>3</v>
      </c>
      <c r="F154" s="80" t="s">
        <v>181</v>
      </c>
      <c r="G154" s="80" t="s">
        <v>53</v>
      </c>
      <c r="H154" s="88">
        <v>40000</v>
      </c>
      <c r="I154" s="32" t="s">
        <v>533</v>
      </c>
      <c r="J154" s="151">
        <v>43176</v>
      </c>
      <c r="K154" s="151">
        <f t="shared" si="66"/>
        <v>43181</v>
      </c>
      <c r="L154" s="151">
        <f t="shared" si="67"/>
        <v>43211</v>
      </c>
      <c r="M154" s="151">
        <f t="shared" si="68"/>
        <v>43232</v>
      </c>
      <c r="N154" s="151">
        <f t="shared" si="69"/>
        <v>43239</v>
      </c>
      <c r="O154" s="151">
        <f t="shared" si="70"/>
        <v>43244</v>
      </c>
      <c r="P154" s="151">
        <f t="shared" si="71"/>
        <v>43251</v>
      </c>
      <c r="Q154" s="151">
        <f t="shared" si="71"/>
        <v>43258</v>
      </c>
      <c r="R154" s="151">
        <f t="shared" si="71"/>
        <v>43265</v>
      </c>
      <c r="S154" s="151">
        <f t="shared" si="72"/>
        <v>43272</v>
      </c>
      <c r="U154" s="157"/>
    </row>
    <row r="155" spans="1:21" ht="28.5" x14ac:dyDescent="0.25">
      <c r="A155" s="157"/>
      <c r="B155" s="149"/>
      <c r="C155" s="71" t="s">
        <v>636</v>
      </c>
      <c r="D155" s="87" t="s">
        <v>205</v>
      </c>
      <c r="E155" s="87" t="s">
        <v>3</v>
      </c>
      <c r="F155" s="87" t="s">
        <v>202</v>
      </c>
      <c r="G155" s="87" t="s">
        <v>53</v>
      </c>
      <c r="H155" s="133">
        <v>20000</v>
      </c>
      <c r="I155" s="132" t="s">
        <v>533</v>
      </c>
      <c r="J155" s="151">
        <v>43208</v>
      </c>
      <c r="K155" s="151">
        <f t="shared" si="66"/>
        <v>43213</v>
      </c>
      <c r="L155" s="151">
        <f t="shared" si="67"/>
        <v>43243</v>
      </c>
      <c r="M155" s="151">
        <f t="shared" si="68"/>
        <v>43264</v>
      </c>
      <c r="N155" s="151">
        <f t="shared" si="69"/>
        <v>43271</v>
      </c>
      <c r="O155" s="151">
        <f t="shared" si="70"/>
        <v>43276</v>
      </c>
      <c r="P155" s="151">
        <f t="shared" si="71"/>
        <v>43283</v>
      </c>
      <c r="Q155" s="151">
        <f t="shared" si="71"/>
        <v>43290</v>
      </c>
      <c r="R155" s="151">
        <f t="shared" si="71"/>
        <v>43297</v>
      </c>
      <c r="S155" s="151">
        <f t="shared" si="72"/>
        <v>43304</v>
      </c>
      <c r="U155" s="157"/>
    </row>
    <row r="156" spans="1:21" x14ac:dyDescent="0.25">
      <c r="A156" s="157"/>
      <c r="B156" s="149"/>
      <c r="C156" s="71" t="s">
        <v>637</v>
      </c>
      <c r="D156" s="87" t="s">
        <v>206</v>
      </c>
      <c r="E156" s="87" t="s">
        <v>3</v>
      </c>
      <c r="F156" s="87" t="s">
        <v>202</v>
      </c>
      <c r="G156" s="87" t="s">
        <v>53</v>
      </c>
      <c r="H156" s="133">
        <v>30000</v>
      </c>
      <c r="I156" s="132" t="s">
        <v>533</v>
      </c>
      <c r="J156" s="151">
        <v>43239</v>
      </c>
      <c r="K156" s="151">
        <f t="shared" si="66"/>
        <v>43244</v>
      </c>
      <c r="L156" s="151">
        <f t="shared" si="67"/>
        <v>43274</v>
      </c>
      <c r="M156" s="151">
        <f t="shared" si="68"/>
        <v>43295</v>
      </c>
      <c r="N156" s="151">
        <f t="shared" si="69"/>
        <v>43302</v>
      </c>
      <c r="O156" s="151">
        <f t="shared" si="70"/>
        <v>43307</v>
      </c>
      <c r="P156" s="151">
        <f t="shared" si="71"/>
        <v>43314</v>
      </c>
      <c r="Q156" s="151">
        <f t="shared" si="71"/>
        <v>43321</v>
      </c>
      <c r="R156" s="151">
        <f t="shared" si="71"/>
        <v>43328</v>
      </c>
      <c r="S156" s="151">
        <f t="shared" si="72"/>
        <v>43335</v>
      </c>
      <c r="U156" s="157"/>
    </row>
    <row r="157" spans="1:21" ht="28.5" x14ac:dyDescent="0.25">
      <c r="A157" s="157"/>
      <c r="B157" s="149"/>
      <c r="C157" s="71" t="s">
        <v>638</v>
      </c>
      <c r="D157" s="87" t="s">
        <v>207</v>
      </c>
      <c r="E157" s="87" t="s">
        <v>3</v>
      </c>
      <c r="F157" s="87" t="s">
        <v>202</v>
      </c>
      <c r="G157" s="87" t="s">
        <v>53</v>
      </c>
      <c r="H157" s="133">
        <v>60000</v>
      </c>
      <c r="I157" s="132" t="s">
        <v>533</v>
      </c>
      <c r="J157" s="151">
        <v>43161</v>
      </c>
      <c r="K157" s="151">
        <f t="shared" si="66"/>
        <v>43166</v>
      </c>
      <c r="L157" s="151">
        <f t="shared" si="67"/>
        <v>43196</v>
      </c>
      <c r="M157" s="151">
        <f t="shared" si="68"/>
        <v>43217</v>
      </c>
      <c r="N157" s="151">
        <f t="shared" si="69"/>
        <v>43224</v>
      </c>
      <c r="O157" s="151">
        <f t="shared" si="70"/>
        <v>43229</v>
      </c>
      <c r="P157" s="151">
        <f t="shared" si="71"/>
        <v>43236</v>
      </c>
      <c r="Q157" s="151">
        <f t="shared" si="71"/>
        <v>43243</v>
      </c>
      <c r="R157" s="151">
        <f t="shared" si="71"/>
        <v>43250</v>
      </c>
      <c r="S157" s="151">
        <f t="shared" si="72"/>
        <v>43257</v>
      </c>
      <c r="U157" s="157"/>
    </row>
    <row r="158" spans="1:21" ht="28.5" x14ac:dyDescent="0.25">
      <c r="A158" s="157"/>
      <c r="B158" s="149"/>
      <c r="C158" s="71" t="s">
        <v>639</v>
      </c>
      <c r="D158" s="87" t="s">
        <v>640</v>
      </c>
      <c r="E158" s="87" t="s">
        <v>3</v>
      </c>
      <c r="F158" s="87" t="s">
        <v>202</v>
      </c>
      <c r="G158" s="87" t="s">
        <v>55</v>
      </c>
      <c r="H158" s="133">
        <v>20000</v>
      </c>
      <c r="I158" s="132" t="s">
        <v>533</v>
      </c>
      <c r="J158" s="151">
        <v>43180</v>
      </c>
      <c r="K158" s="151">
        <f t="shared" si="66"/>
        <v>43185</v>
      </c>
      <c r="L158" s="151">
        <f t="shared" si="67"/>
        <v>43215</v>
      </c>
      <c r="M158" s="151">
        <f t="shared" si="68"/>
        <v>43236</v>
      </c>
      <c r="N158" s="151">
        <f t="shared" si="69"/>
        <v>43243</v>
      </c>
      <c r="O158" s="151">
        <f t="shared" si="70"/>
        <v>43248</v>
      </c>
      <c r="P158" s="151">
        <f t="shared" si="71"/>
        <v>43255</v>
      </c>
      <c r="Q158" s="151">
        <f t="shared" si="71"/>
        <v>43262</v>
      </c>
      <c r="R158" s="151">
        <f t="shared" si="71"/>
        <v>43269</v>
      </c>
      <c r="S158" s="151">
        <f t="shared" si="72"/>
        <v>43276</v>
      </c>
      <c r="U158" s="157"/>
    </row>
    <row r="159" spans="1:21" ht="57" customHeight="1" x14ac:dyDescent="0.2">
      <c r="A159" s="157"/>
      <c r="B159" s="150"/>
      <c r="C159" s="33" t="s">
        <v>698</v>
      </c>
      <c r="D159" s="87" t="s">
        <v>699</v>
      </c>
      <c r="E159" s="80" t="s">
        <v>3</v>
      </c>
      <c r="F159" s="80" t="s">
        <v>185</v>
      </c>
      <c r="G159" s="80" t="s">
        <v>53</v>
      </c>
      <c r="H159" s="156">
        <v>28500</v>
      </c>
      <c r="I159" s="43" t="s">
        <v>700</v>
      </c>
      <c r="J159" s="207">
        <v>44621</v>
      </c>
      <c r="K159" s="207">
        <v>44635</v>
      </c>
      <c r="L159" s="151">
        <f t="shared" ref="L159:M160" si="73">K159+21</f>
        <v>44656</v>
      </c>
      <c r="M159" s="151">
        <f t="shared" si="73"/>
        <v>44677</v>
      </c>
      <c r="N159" s="151">
        <f t="shared" si="69"/>
        <v>44684</v>
      </c>
      <c r="O159" s="151">
        <f t="shared" ref="O159:O160" si="74">N159+5</f>
        <v>44689</v>
      </c>
      <c r="P159" s="151">
        <f t="shared" ref="P159:S160" si="75">O159+7</f>
        <v>44696</v>
      </c>
      <c r="Q159" s="151">
        <f t="shared" si="75"/>
        <v>44703</v>
      </c>
      <c r="R159" s="151">
        <f t="shared" si="75"/>
        <v>44710</v>
      </c>
      <c r="S159" s="151">
        <f t="shared" si="75"/>
        <v>44717</v>
      </c>
      <c r="U159" s="157"/>
    </row>
    <row r="160" spans="1:21" ht="56.25" customHeight="1" x14ac:dyDescent="0.25">
      <c r="A160" s="157"/>
      <c r="B160" s="150"/>
      <c r="C160" s="143" t="s">
        <v>701</v>
      </c>
      <c r="D160" s="87" t="s">
        <v>702</v>
      </c>
      <c r="E160" s="80" t="s">
        <v>3</v>
      </c>
      <c r="F160" s="80" t="s">
        <v>185</v>
      </c>
      <c r="G160" s="80" t="s">
        <v>53</v>
      </c>
      <c r="H160" s="302">
        <v>15000</v>
      </c>
      <c r="I160" s="52" t="s">
        <v>700</v>
      </c>
      <c r="J160" s="207">
        <v>44713</v>
      </c>
      <c r="K160" s="207">
        <v>44727</v>
      </c>
      <c r="L160" s="151">
        <f t="shared" si="73"/>
        <v>44748</v>
      </c>
      <c r="M160" s="151">
        <f t="shared" si="73"/>
        <v>44769</v>
      </c>
      <c r="N160" s="151">
        <f t="shared" si="69"/>
        <v>44776</v>
      </c>
      <c r="O160" s="151">
        <f t="shared" si="74"/>
        <v>44781</v>
      </c>
      <c r="P160" s="151">
        <f t="shared" si="75"/>
        <v>44788</v>
      </c>
      <c r="Q160" s="151">
        <f t="shared" si="75"/>
        <v>44795</v>
      </c>
      <c r="R160" s="151">
        <f t="shared" si="75"/>
        <v>44802</v>
      </c>
      <c r="S160" s="151">
        <f t="shared" si="75"/>
        <v>44809</v>
      </c>
      <c r="U160" s="157"/>
    </row>
    <row r="161" spans="1:21" ht="28.5" x14ac:dyDescent="0.25">
      <c r="A161" s="157"/>
      <c r="B161" s="149"/>
      <c r="C161" s="36" t="s">
        <v>719</v>
      </c>
      <c r="D161" s="196" t="s">
        <v>720</v>
      </c>
      <c r="E161" s="196" t="s">
        <v>3</v>
      </c>
      <c r="F161" s="263" t="s">
        <v>91</v>
      </c>
      <c r="G161" s="263" t="s">
        <v>53</v>
      </c>
      <c r="H161" s="67">
        <v>210160</v>
      </c>
      <c r="I161" s="32" t="s">
        <v>721</v>
      </c>
      <c r="J161" s="151">
        <v>43202</v>
      </c>
      <c r="K161" s="151">
        <f t="shared" ref="K161:K172" si="76">J161+5</f>
        <v>43207</v>
      </c>
      <c r="L161" s="151">
        <f>K161+30</f>
        <v>43237</v>
      </c>
      <c r="M161" s="151">
        <f>L161+21</f>
        <v>43258</v>
      </c>
      <c r="N161" s="151">
        <f t="shared" ref="N161:N173" si="77">M161+7</f>
        <v>43265</v>
      </c>
      <c r="O161" s="151">
        <f>N161+5</f>
        <v>43270</v>
      </c>
      <c r="P161" s="151">
        <f t="shared" ref="P161:R162" si="78">O161+7</f>
        <v>43277</v>
      </c>
      <c r="Q161" s="151">
        <f t="shared" si="78"/>
        <v>43284</v>
      </c>
      <c r="R161" s="151">
        <f t="shared" si="78"/>
        <v>43291</v>
      </c>
      <c r="S161" s="151">
        <f t="shared" ref="S161:S173" si="79">R161+7</f>
        <v>43298</v>
      </c>
      <c r="U161" s="157"/>
    </row>
    <row r="162" spans="1:21" ht="42.75" x14ac:dyDescent="0.25">
      <c r="A162" s="157"/>
      <c r="B162" s="149"/>
      <c r="C162" s="1" t="s">
        <v>722</v>
      </c>
      <c r="D162" s="196" t="s">
        <v>723</v>
      </c>
      <c r="E162" s="196" t="s">
        <v>3</v>
      </c>
      <c r="F162" s="196" t="s">
        <v>185</v>
      </c>
      <c r="G162" s="263" t="s">
        <v>53</v>
      </c>
      <c r="H162" s="67">
        <v>36000</v>
      </c>
      <c r="I162" s="3" t="s">
        <v>724</v>
      </c>
      <c r="J162" s="151">
        <v>43232</v>
      </c>
      <c r="K162" s="151">
        <f t="shared" si="76"/>
        <v>43237</v>
      </c>
      <c r="L162" s="151">
        <f>K162+30</f>
        <v>43267</v>
      </c>
      <c r="M162" s="151">
        <f>L162+21</f>
        <v>43288</v>
      </c>
      <c r="N162" s="151">
        <f t="shared" si="77"/>
        <v>43295</v>
      </c>
      <c r="O162" s="151">
        <f>N162+5</f>
        <v>43300</v>
      </c>
      <c r="P162" s="151">
        <f t="shared" si="78"/>
        <v>43307</v>
      </c>
      <c r="Q162" s="151">
        <f t="shared" si="78"/>
        <v>43314</v>
      </c>
      <c r="R162" s="151">
        <f t="shared" si="78"/>
        <v>43321</v>
      </c>
      <c r="S162" s="151">
        <f t="shared" si="79"/>
        <v>43328</v>
      </c>
      <c r="U162" s="157"/>
    </row>
    <row r="163" spans="1:21" s="212" customFormat="1" ht="30" x14ac:dyDescent="0.25">
      <c r="A163" s="211"/>
      <c r="B163" s="150"/>
      <c r="C163" s="303" t="s">
        <v>730</v>
      </c>
      <c r="D163" s="259" t="s">
        <v>731</v>
      </c>
      <c r="E163" s="259" t="s">
        <v>3</v>
      </c>
      <c r="F163" s="259" t="s">
        <v>182</v>
      </c>
      <c r="G163" s="259" t="s">
        <v>53</v>
      </c>
      <c r="H163" s="88">
        <v>4000</v>
      </c>
      <c r="I163" s="221" t="s">
        <v>732</v>
      </c>
      <c r="J163" s="142">
        <v>44635</v>
      </c>
      <c r="K163" s="201">
        <f t="shared" si="76"/>
        <v>44640</v>
      </c>
      <c r="L163" s="201">
        <f t="shared" ref="L163:L173" si="80">K163+30</f>
        <v>44670</v>
      </c>
      <c r="M163" s="201">
        <f t="shared" ref="M163:M173" si="81">L163+21</f>
        <v>44691</v>
      </c>
      <c r="N163" s="201">
        <f t="shared" si="77"/>
        <v>44698</v>
      </c>
      <c r="O163" s="151">
        <f t="shared" ref="O163:O173" si="82">N163+5</f>
        <v>44703</v>
      </c>
      <c r="P163" s="151">
        <f t="shared" ref="P163:Q173" si="83">O163+7</f>
        <v>44710</v>
      </c>
      <c r="Q163" s="151">
        <f t="shared" si="83"/>
        <v>44717</v>
      </c>
      <c r="R163" s="201">
        <f t="shared" ref="R163:R173" si="84">N163+7</f>
        <v>44705</v>
      </c>
      <c r="S163" s="201">
        <f t="shared" si="79"/>
        <v>44712</v>
      </c>
      <c r="U163" s="157"/>
    </row>
    <row r="164" spans="1:21" s="212" customFormat="1" ht="45" x14ac:dyDescent="0.25">
      <c r="A164" s="211"/>
      <c r="B164" s="150"/>
      <c r="C164" s="303" t="s">
        <v>733</v>
      </c>
      <c r="D164" s="259" t="s">
        <v>734</v>
      </c>
      <c r="E164" s="259" t="s">
        <v>3</v>
      </c>
      <c r="F164" s="259" t="s">
        <v>182</v>
      </c>
      <c r="G164" s="259" t="s">
        <v>53</v>
      </c>
      <c r="H164" s="88">
        <v>4000</v>
      </c>
      <c r="I164" s="221" t="s">
        <v>732</v>
      </c>
      <c r="J164" s="142">
        <v>44635</v>
      </c>
      <c r="K164" s="201">
        <f t="shared" si="76"/>
        <v>44640</v>
      </c>
      <c r="L164" s="201">
        <f t="shared" si="80"/>
        <v>44670</v>
      </c>
      <c r="M164" s="201">
        <f t="shared" si="81"/>
        <v>44691</v>
      </c>
      <c r="N164" s="201">
        <f t="shared" si="77"/>
        <v>44698</v>
      </c>
      <c r="O164" s="151">
        <f t="shared" si="82"/>
        <v>44703</v>
      </c>
      <c r="P164" s="151">
        <f t="shared" si="83"/>
        <v>44710</v>
      </c>
      <c r="Q164" s="151">
        <f t="shared" si="83"/>
        <v>44717</v>
      </c>
      <c r="R164" s="201">
        <f t="shared" si="84"/>
        <v>44705</v>
      </c>
      <c r="S164" s="201">
        <f t="shared" si="79"/>
        <v>44712</v>
      </c>
      <c r="U164" s="157"/>
    </row>
    <row r="165" spans="1:21" s="212" customFormat="1" ht="45" x14ac:dyDescent="0.25">
      <c r="A165" s="211"/>
      <c r="B165" s="150"/>
      <c r="C165" s="304" t="s">
        <v>735</v>
      </c>
      <c r="D165" s="259" t="s">
        <v>736</v>
      </c>
      <c r="E165" s="259" t="s">
        <v>3</v>
      </c>
      <c r="F165" s="259" t="s">
        <v>182</v>
      </c>
      <c r="G165" s="259" t="s">
        <v>53</v>
      </c>
      <c r="H165" s="88">
        <v>4000</v>
      </c>
      <c r="I165" s="221" t="s">
        <v>732</v>
      </c>
      <c r="J165" s="142">
        <v>44635</v>
      </c>
      <c r="K165" s="201">
        <f t="shared" si="76"/>
        <v>44640</v>
      </c>
      <c r="L165" s="201">
        <f t="shared" si="80"/>
        <v>44670</v>
      </c>
      <c r="M165" s="201">
        <f t="shared" si="81"/>
        <v>44691</v>
      </c>
      <c r="N165" s="201">
        <f t="shared" si="77"/>
        <v>44698</v>
      </c>
      <c r="O165" s="151">
        <f t="shared" si="82"/>
        <v>44703</v>
      </c>
      <c r="P165" s="151">
        <f t="shared" si="83"/>
        <v>44710</v>
      </c>
      <c r="Q165" s="151">
        <f t="shared" si="83"/>
        <v>44717</v>
      </c>
      <c r="R165" s="201">
        <f t="shared" si="84"/>
        <v>44705</v>
      </c>
      <c r="S165" s="201">
        <f t="shared" si="79"/>
        <v>44712</v>
      </c>
      <c r="U165" s="157"/>
    </row>
    <row r="166" spans="1:21" ht="45" x14ac:dyDescent="0.25">
      <c r="A166" s="157"/>
      <c r="B166" s="150"/>
      <c r="C166" s="167" t="s">
        <v>231</v>
      </c>
      <c r="D166" s="259" t="s">
        <v>737</v>
      </c>
      <c r="E166" s="259" t="s">
        <v>3</v>
      </c>
      <c r="F166" s="259" t="s">
        <v>182</v>
      </c>
      <c r="G166" s="259" t="s">
        <v>53</v>
      </c>
      <c r="H166" s="88">
        <v>7000</v>
      </c>
      <c r="I166" s="221" t="s">
        <v>732</v>
      </c>
      <c r="J166" s="142">
        <v>44635</v>
      </c>
      <c r="K166" s="201">
        <f t="shared" si="76"/>
        <v>44640</v>
      </c>
      <c r="L166" s="201">
        <f t="shared" si="80"/>
        <v>44670</v>
      </c>
      <c r="M166" s="201">
        <f t="shared" si="81"/>
        <v>44691</v>
      </c>
      <c r="N166" s="201">
        <f t="shared" si="77"/>
        <v>44698</v>
      </c>
      <c r="O166" s="151">
        <f t="shared" si="82"/>
        <v>44703</v>
      </c>
      <c r="P166" s="151">
        <f t="shared" si="83"/>
        <v>44710</v>
      </c>
      <c r="Q166" s="151">
        <f t="shared" si="83"/>
        <v>44717</v>
      </c>
      <c r="R166" s="201">
        <f t="shared" si="84"/>
        <v>44705</v>
      </c>
      <c r="S166" s="201">
        <f t="shared" si="79"/>
        <v>44712</v>
      </c>
      <c r="U166" s="157"/>
    </row>
    <row r="167" spans="1:21" ht="30" x14ac:dyDescent="0.25">
      <c r="A167" s="157"/>
      <c r="B167" s="150"/>
      <c r="C167" s="164" t="s">
        <v>738</v>
      </c>
      <c r="D167" s="259" t="s">
        <v>739</v>
      </c>
      <c r="E167" s="259" t="s">
        <v>3</v>
      </c>
      <c r="F167" s="259" t="s">
        <v>182</v>
      </c>
      <c r="G167" s="259" t="s">
        <v>53</v>
      </c>
      <c r="H167" s="88">
        <v>4000</v>
      </c>
      <c r="I167" s="221" t="s">
        <v>732</v>
      </c>
      <c r="J167" s="142">
        <v>44635</v>
      </c>
      <c r="K167" s="201">
        <f t="shared" si="76"/>
        <v>44640</v>
      </c>
      <c r="L167" s="201">
        <f t="shared" si="80"/>
        <v>44670</v>
      </c>
      <c r="M167" s="201">
        <f t="shared" si="81"/>
        <v>44691</v>
      </c>
      <c r="N167" s="201">
        <f t="shared" si="77"/>
        <v>44698</v>
      </c>
      <c r="O167" s="151">
        <f t="shared" si="82"/>
        <v>44703</v>
      </c>
      <c r="P167" s="151">
        <f t="shared" si="83"/>
        <v>44710</v>
      </c>
      <c r="Q167" s="151">
        <f t="shared" si="83"/>
        <v>44717</v>
      </c>
      <c r="R167" s="201">
        <f t="shared" si="84"/>
        <v>44705</v>
      </c>
      <c r="S167" s="201">
        <f t="shared" si="79"/>
        <v>44712</v>
      </c>
      <c r="U167" s="157"/>
    </row>
    <row r="168" spans="1:21" ht="45" x14ac:dyDescent="0.25">
      <c r="A168" s="157"/>
      <c r="B168" s="150"/>
      <c r="C168" s="305" t="s">
        <v>232</v>
      </c>
      <c r="D168" s="259" t="s">
        <v>740</v>
      </c>
      <c r="E168" s="259" t="s">
        <v>3</v>
      </c>
      <c r="F168" s="259" t="s">
        <v>182</v>
      </c>
      <c r="G168" s="259" t="s">
        <v>53</v>
      </c>
      <c r="H168" s="88">
        <v>7000</v>
      </c>
      <c r="I168" s="221" t="s">
        <v>732</v>
      </c>
      <c r="J168" s="142">
        <v>44635</v>
      </c>
      <c r="K168" s="201">
        <f t="shared" si="76"/>
        <v>44640</v>
      </c>
      <c r="L168" s="201">
        <f t="shared" si="80"/>
        <v>44670</v>
      </c>
      <c r="M168" s="201">
        <f t="shared" si="81"/>
        <v>44691</v>
      </c>
      <c r="N168" s="201">
        <f t="shared" si="77"/>
        <v>44698</v>
      </c>
      <c r="O168" s="151">
        <f t="shared" si="82"/>
        <v>44703</v>
      </c>
      <c r="P168" s="151">
        <f t="shared" si="83"/>
        <v>44710</v>
      </c>
      <c r="Q168" s="151">
        <f t="shared" si="83"/>
        <v>44717</v>
      </c>
      <c r="R168" s="201">
        <f t="shared" si="84"/>
        <v>44705</v>
      </c>
      <c r="S168" s="201">
        <f t="shared" si="79"/>
        <v>44712</v>
      </c>
      <c r="U168" s="157"/>
    </row>
    <row r="169" spans="1:21" ht="30" x14ac:dyDescent="0.25">
      <c r="A169" s="157"/>
      <c r="B169" s="150"/>
      <c r="C169" s="235" t="s">
        <v>233</v>
      </c>
      <c r="D169" s="259" t="s">
        <v>741</v>
      </c>
      <c r="E169" s="259" t="s">
        <v>3</v>
      </c>
      <c r="F169" s="259" t="s">
        <v>182</v>
      </c>
      <c r="G169" s="259" t="s">
        <v>53</v>
      </c>
      <c r="H169" s="88">
        <v>6000</v>
      </c>
      <c r="I169" s="221" t="s">
        <v>732</v>
      </c>
      <c r="J169" s="142">
        <v>44635</v>
      </c>
      <c r="K169" s="201">
        <f t="shared" si="76"/>
        <v>44640</v>
      </c>
      <c r="L169" s="201">
        <f t="shared" si="80"/>
        <v>44670</v>
      </c>
      <c r="M169" s="201">
        <f t="shared" si="81"/>
        <v>44691</v>
      </c>
      <c r="N169" s="201">
        <f t="shared" si="77"/>
        <v>44698</v>
      </c>
      <c r="O169" s="151">
        <f t="shared" si="82"/>
        <v>44703</v>
      </c>
      <c r="P169" s="151">
        <f t="shared" si="83"/>
        <v>44710</v>
      </c>
      <c r="Q169" s="151">
        <f t="shared" si="83"/>
        <v>44717</v>
      </c>
      <c r="R169" s="201">
        <f t="shared" si="84"/>
        <v>44705</v>
      </c>
      <c r="S169" s="201">
        <f t="shared" si="79"/>
        <v>44712</v>
      </c>
      <c r="U169" s="157"/>
    </row>
    <row r="170" spans="1:21" ht="30" x14ac:dyDescent="0.25">
      <c r="A170" s="157"/>
      <c r="B170" s="150"/>
      <c r="C170" s="306" t="s">
        <v>742</v>
      </c>
      <c r="D170" s="259" t="s">
        <v>743</v>
      </c>
      <c r="E170" s="259" t="s">
        <v>3</v>
      </c>
      <c r="F170" s="259" t="s">
        <v>182</v>
      </c>
      <c r="G170" s="259" t="s">
        <v>53</v>
      </c>
      <c r="H170" s="88">
        <v>10000</v>
      </c>
      <c r="I170" s="221" t="s">
        <v>732</v>
      </c>
      <c r="J170" s="142">
        <v>44635</v>
      </c>
      <c r="K170" s="201">
        <f t="shared" si="76"/>
        <v>44640</v>
      </c>
      <c r="L170" s="201">
        <f t="shared" si="80"/>
        <v>44670</v>
      </c>
      <c r="M170" s="201">
        <f t="shared" si="81"/>
        <v>44691</v>
      </c>
      <c r="N170" s="201">
        <f t="shared" si="77"/>
        <v>44698</v>
      </c>
      <c r="O170" s="151">
        <f t="shared" si="82"/>
        <v>44703</v>
      </c>
      <c r="P170" s="151">
        <f t="shared" si="83"/>
        <v>44710</v>
      </c>
      <c r="Q170" s="151">
        <f t="shared" si="83"/>
        <v>44717</v>
      </c>
      <c r="R170" s="201">
        <f t="shared" si="84"/>
        <v>44705</v>
      </c>
      <c r="S170" s="201">
        <f t="shared" si="79"/>
        <v>44712</v>
      </c>
      <c r="U170" s="157"/>
    </row>
    <row r="171" spans="1:21" ht="30" x14ac:dyDescent="0.25">
      <c r="A171" s="157"/>
      <c r="B171" s="150"/>
      <c r="C171" s="307" t="s">
        <v>744</v>
      </c>
      <c r="D171" s="259" t="s">
        <v>745</v>
      </c>
      <c r="E171" s="259" t="s">
        <v>3</v>
      </c>
      <c r="F171" s="259" t="s">
        <v>182</v>
      </c>
      <c r="G171" s="259" t="s">
        <v>53</v>
      </c>
      <c r="H171" s="90">
        <v>10000</v>
      </c>
      <c r="I171" s="221" t="s">
        <v>732</v>
      </c>
      <c r="J171" s="142">
        <v>44635</v>
      </c>
      <c r="K171" s="201">
        <f t="shared" si="76"/>
        <v>44640</v>
      </c>
      <c r="L171" s="201">
        <f t="shared" si="80"/>
        <v>44670</v>
      </c>
      <c r="M171" s="201">
        <f t="shared" si="81"/>
        <v>44691</v>
      </c>
      <c r="N171" s="201">
        <f t="shared" si="77"/>
        <v>44698</v>
      </c>
      <c r="O171" s="151">
        <f t="shared" si="82"/>
        <v>44703</v>
      </c>
      <c r="P171" s="151">
        <f t="shared" si="83"/>
        <v>44710</v>
      </c>
      <c r="Q171" s="151">
        <f t="shared" si="83"/>
        <v>44717</v>
      </c>
      <c r="R171" s="201">
        <f t="shared" si="84"/>
        <v>44705</v>
      </c>
      <c r="S171" s="201">
        <f t="shared" si="79"/>
        <v>44712</v>
      </c>
      <c r="U171" s="157"/>
    </row>
    <row r="172" spans="1:21" ht="45" x14ac:dyDescent="0.25">
      <c r="A172" s="157"/>
      <c r="B172" s="150"/>
      <c r="C172" s="304" t="s">
        <v>746</v>
      </c>
      <c r="D172" s="259" t="s">
        <v>747</v>
      </c>
      <c r="E172" s="259" t="s">
        <v>3</v>
      </c>
      <c r="F172" s="259" t="s">
        <v>182</v>
      </c>
      <c r="G172" s="259" t="s">
        <v>53</v>
      </c>
      <c r="H172" s="90">
        <v>14000</v>
      </c>
      <c r="I172" s="221" t="s">
        <v>732</v>
      </c>
      <c r="J172" s="142">
        <v>44635</v>
      </c>
      <c r="K172" s="201">
        <f t="shared" si="76"/>
        <v>44640</v>
      </c>
      <c r="L172" s="201">
        <f t="shared" si="80"/>
        <v>44670</v>
      </c>
      <c r="M172" s="201">
        <f t="shared" si="81"/>
        <v>44691</v>
      </c>
      <c r="N172" s="201">
        <f t="shared" si="77"/>
        <v>44698</v>
      </c>
      <c r="O172" s="151">
        <f t="shared" si="82"/>
        <v>44703</v>
      </c>
      <c r="P172" s="151">
        <f t="shared" si="83"/>
        <v>44710</v>
      </c>
      <c r="Q172" s="151">
        <f t="shared" si="83"/>
        <v>44717</v>
      </c>
      <c r="R172" s="201">
        <f t="shared" si="84"/>
        <v>44705</v>
      </c>
      <c r="S172" s="201">
        <f t="shared" si="79"/>
        <v>44712</v>
      </c>
      <c r="U172" s="157"/>
    </row>
    <row r="173" spans="1:21" ht="60" x14ac:dyDescent="0.25">
      <c r="A173" s="157"/>
      <c r="B173" s="150"/>
      <c r="C173" s="228" t="s">
        <v>748</v>
      </c>
      <c r="D173" s="259" t="s">
        <v>749</v>
      </c>
      <c r="E173" s="259" t="s">
        <v>3</v>
      </c>
      <c r="F173" s="147" t="s">
        <v>91</v>
      </c>
      <c r="G173" s="147" t="s">
        <v>53</v>
      </c>
      <c r="H173" s="323">
        <v>10000</v>
      </c>
      <c r="I173" s="221" t="s">
        <v>732</v>
      </c>
      <c r="J173" s="142">
        <v>44635</v>
      </c>
      <c r="K173" s="151" t="s">
        <v>750</v>
      </c>
      <c r="L173" s="201">
        <f t="shared" si="80"/>
        <v>44658</v>
      </c>
      <c r="M173" s="201">
        <f t="shared" si="81"/>
        <v>44679</v>
      </c>
      <c r="N173" s="201">
        <f t="shared" si="77"/>
        <v>44686</v>
      </c>
      <c r="O173" s="151">
        <f t="shared" si="82"/>
        <v>44691</v>
      </c>
      <c r="P173" s="151">
        <f t="shared" si="83"/>
        <v>44698</v>
      </c>
      <c r="Q173" s="151">
        <f t="shared" si="83"/>
        <v>44705</v>
      </c>
      <c r="R173" s="201">
        <f t="shared" si="84"/>
        <v>44693</v>
      </c>
      <c r="S173" s="201">
        <f t="shared" si="79"/>
        <v>44700</v>
      </c>
      <c r="U173" s="157"/>
    </row>
    <row r="174" spans="1:21" ht="28.5" x14ac:dyDescent="0.25">
      <c r="A174" s="157"/>
      <c r="B174" s="150"/>
      <c r="C174" s="39" t="s">
        <v>751</v>
      </c>
      <c r="D174" s="259" t="s">
        <v>752</v>
      </c>
      <c r="E174" s="196" t="s">
        <v>3</v>
      </c>
      <c r="F174" s="147" t="s">
        <v>91</v>
      </c>
      <c r="G174" s="147" t="s">
        <v>53</v>
      </c>
      <c r="H174" s="67">
        <v>24000</v>
      </c>
      <c r="I174" s="32" t="s">
        <v>753</v>
      </c>
      <c r="J174" s="142">
        <v>44635</v>
      </c>
      <c r="K174" s="151">
        <f>J174+5</f>
        <v>44640</v>
      </c>
      <c r="L174" s="151">
        <f>K174+25</f>
        <v>44665</v>
      </c>
      <c r="M174" s="151">
        <f>L174+15</f>
        <v>44680</v>
      </c>
      <c r="N174" s="151">
        <f>M174+7</f>
        <v>44687</v>
      </c>
      <c r="O174" s="151">
        <f>N174+5</f>
        <v>44692</v>
      </c>
      <c r="P174" s="151">
        <f>O174+7</f>
        <v>44699</v>
      </c>
      <c r="Q174" s="151">
        <f>P174+5</f>
        <v>44704</v>
      </c>
      <c r="R174" s="151">
        <f>Q174+7</f>
        <v>44711</v>
      </c>
      <c r="S174" s="151">
        <f>R174+7</f>
        <v>44718</v>
      </c>
      <c r="U174" s="157"/>
    </row>
    <row r="175" spans="1:21" ht="42.75" x14ac:dyDescent="0.25">
      <c r="A175" s="157"/>
      <c r="B175" s="150"/>
      <c r="C175" s="39" t="s">
        <v>754</v>
      </c>
      <c r="D175" s="259" t="s">
        <v>755</v>
      </c>
      <c r="E175" s="196" t="s">
        <v>3</v>
      </c>
      <c r="F175" s="147" t="s">
        <v>91</v>
      </c>
      <c r="G175" s="147" t="s">
        <v>53</v>
      </c>
      <c r="H175" s="67">
        <v>36000</v>
      </c>
      <c r="I175" s="2" t="s">
        <v>756</v>
      </c>
      <c r="J175" s="142">
        <v>44635</v>
      </c>
      <c r="K175" s="151">
        <f>J175+5</f>
        <v>44640</v>
      </c>
      <c r="L175" s="151">
        <f>K175+30</f>
        <v>44670</v>
      </c>
      <c r="M175" s="151">
        <f>L175+30</f>
        <v>44700</v>
      </c>
      <c r="N175" s="151">
        <f>M175+10</f>
        <v>44710</v>
      </c>
      <c r="O175" s="151">
        <f>N175+15</f>
        <v>44725</v>
      </c>
      <c r="P175" s="151">
        <f>O175+30</f>
        <v>44755</v>
      </c>
      <c r="Q175" s="151">
        <f>P175+30</f>
        <v>44785</v>
      </c>
      <c r="R175" s="201">
        <f t="shared" ref="R175:R180" si="85">N175+7</f>
        <v>44717</v>
      </c>
      <c r="S175" s="201">
        <f t="shared" ref="S175:S180" si="86">R175+7</f>
        <v>44724</v>
      </c>
      <c r="U175" s="157"/>
    </row>
    <row r="176" spans="1:21" ht="28.5" x14ac:dyDescent="0.25">
      <c r="A176" s="157"/>
      <c r="B176" s="150"/>
      <c r="C176" s="39" t="s">
        <v>757</v>
      </c>
      <c r="D176" s="259" t="s">
        <v>758</v>
      </c>
      <c r="E176" s="80" t="s">
        <v>3</v>
      </c>
      <c r="F176" s="147" t="s">
        <v>91</v>
      </c>
      <c r="G176" s="147" t="s">
        <v>53</v>
      </c>
      <c r="H176" s="67">
        <v>24000</v>
      </c>
      <c r="I176" s="32" t="s">
        <v>753</v>
      </c>
      <c r="J176" s="142">
        <v>44635</v>
      </c>
      <c r="K176" s="151">
        <f>J176+5</f>
        <v>44640</v>
      </c>
      <c r="L176" s="151">
        <f>K176+21</f>
        <v>44661</v>
      </c>
      <c r="M176" s="151">
        <f t="shared" ref="M176:Q180" si="87">L176+7</f>
        <v>44668</v>
      </c>
      <c r="N176" s="151">
        <f t="shared" si="87"/>
        <v>44675</v>
      </c>
      <c r="O176" s="151">
        <f t="shared" si="87"/>
        <v>44682</v>
      </c>
      <c r="P176" s="151">
        <f t="shared" si="87"/>
        <v>44689</v>
      </c>
      <c r="Q176" s="151">
        <f t="shared" si="87"/>
        <v>44696</v>
      </c>
      <c r="R176" s="201">
        <f t="shared" si="85"/>
        <v>44682</v>
      </c>
      <c r="S176" s="201">
        <f t="shared" si="86"/>
        <v>44689</v>
      </c>
      <c r="U176" s="157"/>
    </row>
    <row r="177" spans="1:21" ht="42.75" x14ac:dyDescent="0.25">
      <c r="A177" s="157"/>
      <c r="B177" s="150"/>
      <c r="C177" s="229" t="s">
        <v>759</v>
      </c>
      <c r="D177" s="259" t="s">
        <v>760</v>
      </c>
      <c r="E177" s="276" t="s">
        <v>3</v>
      </c>
      <c r="F177" s="277" t="s">
        <v>182</v>
      </c>
      <c r="G177" s="277" t="s">
        <v>53</v>
      </c>
      <c r="H177" s="134">
        <v>7020</v>
      </c>
      <c r="I177" s="131" t="s">
        <v>761</v>
      </c>
      <c r="J177" s="142">
        <v>44635</v>
      </c>
      <c r="K177" s="151">
        <f t="shared" ref="K177:K180" si="88">J177+5</f>
        <v>44640</v>
      </c>
      <c r="L177" s="151">
        <f t="shared" ref="L177:L180" si="89">K177+21</f>
        <v>44661</v>
      </c>
      <c r="M177" s="151">
        <f t="shared" si="87"/>
        <v>44668</v>
      </c>
      <c r="N177" s="151">
        <f t="shared" si="87"/>
        <v>44675</v>
      </c>
      <c r="O177" s="151">
        <f t="shared" si="87"/>
        <v>44682</v>
      </c>
      <c r="P177" s="151">
        <f t="shared" si="87"/>
        <v>44689</v>
      </c>
      <c r="Q177" s="151">
        <f t="shared" si="87"/>
        <v>44696</v>
      </c>
      <c r="R177" s="201">
        <f t="shared" si="85"/>
        <v>44682</v>
      </c>
      <c r="S177" s="201">
        <f t="shared" si="86"/>
        <v>44689</v>
      </c>
      <c r="U177" s="157"/>
    </row>
    <row r="178" spans="1:21" ht="42.75" x14ac:dyDescent="0.25">
      <c r="A178" s="157"/>
      <c r="B178" s="150"/>
      <c r="C178" s="229" t="s">
        <v>762</v>
      </c>
      <c r="D178" s="259" t="s">
        <v>763</v>
      </c>
      <c r="E178" s="276" t="s">
        <v>3</v>
      </c>
      <c r="F178" s="266" t="s">
        <v>91</v>
      </c>
      <c r="G178" s="266" t="s">
        <v>53</v>
      </c>
      <c r="H178" s="134">
        <v>10800</v>
      </c>
      <c r="I178" s="131" t="s">
        <v>761</v>
      </c>
      <c r="J178" s="142">
        <v>44635</v>
      </c>
      <c r="K178" s="151">
        <f t="shared" si="88"/>
        <v>44640</v>
      </c>
      <c r="L178" s="151">
        <f t="shared" si="89"/>
        <v>44661</v>
      </c>
      <c r="M178" s="151">
        <f t="shared" si="87"/>
        <v>44668</v>
      </c>
      <c r="N178" s="151">
        <f t="shared" si="87"/>
        <v>44675</v>
      </c>
      <c r="O178" s="151">
        <f t="shared" si="87"/>
        <v>44682</v>
      </c>
      <c r="P178" s="151">
        <f t="shared" si="87"/>
        <v>44689</v>
      </c>
      <c r="Q178" s="151">
        <f t="shared" si="87"/>
        <v>44696</v>
      </c>
      <c r="R178" s="201">
        <f t="shared" si="85"/>
        <v>44682</v>
      </c>
      <c r="S178" s="201">
        <f t="shared" si="86"/>
        <v>44689</v>
      </c>
      <c r="U178" s="157"/>
    </row>
    <row r="179" spans="1:21" ht="42.75" x14ac:dyDescent="0.25">
      <c r="A179" s="157"/>
      <c r="B179" s="150"/>
      <c r="C179" s="229" t="s">
        <v>764</v>
      </c>
      <c r="D179" s="259" t="s">
        <v>765</v>
      </c>
      <c r="E179" s="276" t="s">
        <v>3</v>
      </c>
      <c r="F179" s="277" t="s">
        <v>182</v>
      </c>
      <c r="G179" s="277" t="s">
        <v>53</v>
      </c>
      <c r="H179" s="134">
        <v>14040</v>
      </c>
      <c r="I179" s="131" t="s">
        <v>761</v>
      </c>
      <c r="J179" s="142">
        <v>44635</v>
      </c>
      <c r="K179" s="151">
        <f t="shared" si="88"/>
        <v>44640</v>
      </c>
      <c r="L179" s="151">
        <f t="shared" si="89"/>
        <v>44661</v>
      </c>
      <c r="M179" s="151">
        <f t="shared" si="87"/>
        <v>44668</v>
      </c>
      <c r="N179" s="151">
        <f t="shared" si="87"/>
        <v>44675</v>
      </c>
      <c r="O179" s="151">
        <f t="shared" si="87"/>
        <v>44682</v>
      </c>
      <c r="P179" s="151">
        <f t="shared" si="87"/>
        <v>44689</v>
      </c>
      <c r="Q179" s="151">
        <f t="shared" si="87"/>
        <v>44696</v>
      </c>
      <c r="R179" s="201">
        <f t="shared" si="85"/>
        <v>44682</v>
      </c>
      <c r="S179" s="201">
        <f t="shared" si="86"/>
        <v>44689</v>
      </c>
      <c r="U179" s="157"/>
    </row>
    <row r="180" spans="1:21" ht="42.75" x14ac:dyDescent="0.25">
      <c r="A180" s="157"/>
      <c r="B180" s="150"/>
      <c r="C180" s="229" t="s">
        <v>766</v>
      </c>
      <c r="D180" s="259" t="s">
        <v>767</v>
      </c>
      <c r="E180" s="276" t="s">
        <v>3</v>
      </c>
      <c r="F180" s="266" t="s">
        <v>91</v>
      </c>
      <c r="G180" s="266" t="s">
        <v>53</v>
      </c>
      <c r="H180" s="134">
        <v>10800</v>
      </c>
      <c r="I180" s="131" t="s">
        <v>761</v>
      </c>
      <c r="J180" s="145">
        <v>44788</v>
      </c>
      <c r="K180" s="151">
        <f t="shared" si="88"/>
        <v>44793</v>
      </c>
      <c r="L180" s="151">
        <f t="shared" si="89"/>
        <v>44814</v>
      </c>
      <c r="M180" s="151">
        <f t="shared" si="87"/>
        <v>44821</v>
      </c>
      <c r="N180" s="151">
        <f t="shared" si="87"/>
        <v>44828</v>
      </c>
      <c r="O180" s="151">
        <f t="shared" si="87"/>
        <v>44835</v>
      </c>
      <c r="P180" s="151">
        <f t="shared" si="87"/>
        <v>44842</v>
      </c>
      <c r="Q180" s="151">
        <f t="shared" si="87"/>
        <v>44849</v>
      </c>
      <c r="R180" s="201">
        <f t="shared" si="85"/>
        <v>44835</v>
      </c>
      <c r="S180" s="201">
        <f t="shared" si="86"/>
        <v>44842</v>
      </c>
      <c r="U180" s="157"/>
    </row>
    <row r="181" spans="1:21" ht="45" x14ac:dyDescent="0.25">
      <c r="A181" s="157"/>
      <c r="B181" s="150"/>
      <c r="C181" s="230" t="s">
        <v>230</v>
      </c>
      <c r="D181" s="272" t="s">
        <v>768</v>
      </c>
      <c r="E181" s="272" t="s">
        <v>3</v>
      </c>
      <c r="F181" s="272" t="s">
        <v>91</v>
      </c>
      <c r="G181" s="272" t="s">
        <v>53</v>
      </c>
      <c r="H181" s="231">
        <v>13000</v>
      </c>
      <c r="I181" s="332" t="s">
        <v>732</v>
      </c>
      <c r="J181" s="232">
        <v>44635</v>
      </c>
      <c r="K181" s="233" t="s">
        <v>750</v>
      </c>
      <c r="L181" s="308">
        <f>K181+30</f>
        <v>44658</v>
      </c>
      <c r="M181" s="308">
        <f>L181+21</f>
        <v>44679</v>
      </c>
      <c r="N181" s="308">
        <f>M181+7</f>
        <v>44686</v>
      </c>
      <c r="O181" s="233">
        <f>N181+5</f>
        <v>44691</v>
      </c>
      <c r="P181" s="233">
        <f>O181+7</f>
        <v>44698</v>
      </c>
      <c r="Q181" s="233">
        <f>P181+7</f>
        <v>44705</v>
      </c>
      <c r="R181" s="308">
        <f>N181+7</f>
        <v>44693</v>
      </c>
      <c r="S181" s="308">
        <f>R181+7</f>
        <v>44700</v>
      </c>
      <c r="U181" s="157"/>
    </row>
    <row r="182" spans="1:21" ht="42.75" x14ac:dyDescent="0.25">
      <c r="A182" s="157"/>
      <c r="B182" s="33"/>
      <c r="C182" s="33" t="s">
        <v>769</v>
      </c>
      <c r="D182" s="259" t="s">
        <v>770</v>
      </c>
      <c r="E182" s="259" t="s">
        <v>3</v>
      </c>
      <c r="F182" s="259" t="s">
        <v>91</v>
      </c>
      <c r="G182" s="259" t="s">
        <v>53</v>
      </c>
      <c r="H182" s="70">
        <v>80000</v>
      </c>
      <c r="I182" s="3" t="s">
        <v>753</v>
      </c>
      <c r="J182" s="142">
        <v>44636</v>
      </c>
      <c r="K182" s="233" t="s">
        <v>771</v>
      </c>
      <c r="L182" s="308">
        <f>K182+30</f>
        <v>44659</v>
      </c>
      <c r="M182" s="308">
        <f>L182+21</f>
        <v>44680</v>
      </c>
      <c r="N182" s="308">
        <f>M182+7</f>
        <v>44687</v>
      </c>
      <c r="O182" s="233">
        <f>N182+5</f>
        <v>44692</v>
      </c>
      <c r="P182" s="233">
        <f>O182+7</f>
        <v>44699</v>
      </c>
      <c r="Q182" s="233">
        <f>P182+7</f>
        <v>44706</v>
      </c>
      <c r="R182" s="308">
        <f>N182+7</f>
        <v>44694</v>
      </c>
      <c r="S182" s="308">
        <f>R182+7</f>
        <v>44701</v>
      </c>
      <c r="U182" s="157"/>
    </row>
    <row r="183" spans="1:21" ht="57" x14ac:dyDescent="0.2">
      <c r="A183" s="157"/>
      <c r="B183" s="150"/>
      <c r="C183" s="309" t="s">
        <v>800</v>
      </c>
      <c r="D183" s="310" t="s">
        <v>801</v>
      </c>
      <c r="E183" s="97" t="s">
        <v>3</v>
      </c>
      <c r="F183" s="97" t="s">
        <v>67</v>
      </c>
      <c r="G183" s="97" t="s">
        <v>54</v>
      </c>
      <c r="H183" s="245">
        <v>50000</v>
      </c>
      <c r="I183" s="51" t="s">
        <v>171</v>
      </c>
      <c r="J183" s="91">
        <v>44604</v>
      </c>
      <c r="K183" s="47">
        <f t="shared" ref="K183:K202" si="90">J183+5</f>
        <v>44609</v>
      </c>
      <c r="L183" s="47">
        <f t="shared" ref="L183:L202" si="91">K183+30</f>
        <v>44639</v>
      </c>
      <c r="M183" s="47">
        <f t="shared" ref="M183:M202" si="92">L183+21</f>
        <v>44660</v>
      </c>
      <c r="N183" s="47">
        <f t="shared" ref="N183:N202" si="93">M183+7</f>
        <v>44667</v>
      </c>
      <c r="O183" s="47">
        <f t="shared" ref="O183:O202" si="94">N183+5</f>
        <v>44672</v>
      </c>
      <c r="P183" s="47">
        <f t="shared" ref="P183:S199" si="95">O183+7</f>
        <v>44679</v>
      </c>
      <c r="Q183" s="47">
        <f t="shared" si="95"/>
        <v>44686</v>
      </c>
      <c r="R183" s="47">
        <f t="shared" si="95"/>
        <v>44693</v>
      </c>
      <c r="S183" s="47">
        <f t="shared" si="95"/>
        <v>44700</v>
      </c>
      <c r="U183" s="157"/>
    </row>
    <row r="184" spans="1:21" ht="28.5" x14ac:dyDescent="0.2">
      <c r="A184" s="157"/>
      <c r="B184" s="150"/>
      <c r="C184" s="309" t="s">
        <v>802</v>
      </c>
      <c r="D184" s="310" t="s">
        <v>803</v>
      </c>
      <c r="E184" s="97" t="s">
        <v>3</v>
      </c>
      <c r="F184" s="97" t="s">
        <v>67</v>
      </c>
      <c r="G184" s="97" t="s">
        <v>54</v>
      </c>
      <c r="H184" s="245">
        <v>10000</v>
      </c>
      <c r="I184" s="51" t="s">
        <v>171</v>
      </c>
      <c r="J184" s="91">
        <v>44604</v>
      </c>
      <c r="K184" s="47">
        <f t="shared" si="90"/>
        <v>44609</v>
      </c>
      <c r="L184" s="47">
        <f t="shared" si="91"/>
        <v>44639</v>
      </c>
      <c r="M184" s="47">
        <f t="shared" si="92"/>
        <v>44660</v>
      </c>
      <c r="N184" s="47">
        <f t="shared" si="93"/>
        <v>44667</v>
      </c>
      <c r="O184" s="47">
        <f t="shared" si="94"/>
        <v>44672</v>
      </c>
      <c r="P184" s="47">
        <f t="shared" si="95"/>
        <v>44679</v>
      </c>
      <c r="Q184" s="47">
        <f t="shared" si="95"/>
        <v>44686</v>
      </c>
      <c r="R184" s="47">
        <f t="shared" si="95"/>
        <v>44693</v>
      </c>
      <c r="S184" s="47">
        <f t="shared" si="95"/>
        <v>44700</v>
      </c>
      <c r="U184" s="157"/>
    </row>
    <row r="185" spans="1:21" ht="42.75" x14ac:dyDescent="0.2">
      <c r="A185" s="157"/>
      <c r="B185" s="150"/>
      <c r="C185" s="309" t="s">
        <v>804</v>
      </c>
      <c r="D185" s="310" t="s">
        <v>805</v>
      </c>
      <c r="E185" s="97" t="s">
        <v>3</v>
      </c>
      <c r="F185" s="97" t="s">
        <v>67</v>
      </c>
      <c r="G185" s="97" t="s">
        <v>54</v>
      </c>
      <c r="H185" s="245">
        <v>50000</v>
      </c>
      <c r="I185" s="51" t="s">
        <v>171</v>
      </c>
      <c r="J185" s="91">
        <v>44604</v>
      </c>
      <c r="K185" s="47">
        <f t="shared" si="90"/>
        <v>44609</v>
      </c>
      <c r="L185" s="47">
        <f t="shared" si="91"/>
        <v>44639</v>
      </c>
      <c r="M185" s="47">
        <f t="shared" si="92"/>
        <v>44660</v>
      </c>
      <c r="N185" s="47">
        <f t="shared" si="93"/>
        <v>44667</v>
      </c>
      <c r="O185" s="47">
        <f t="shared" si="94"/>
        <v>44672</v>
      </c>
      <c r="P185" s="47">
        <f t="shared" si="95"/>
        <v>44679</v>
      </c>
      <c r="Q185" s="47">
        <f t="shared" si="95"/>
        <v>44686</v>
      </c>
      <c r="R185" s="47">
        <f t="shared" si="95"/>
        <v>44693</v>
      </c>
      <c r="S185" s="47">
        <f t="shared" si="95"/>
        <v>44700</v>
      </c>
      <c r="U185" s="157"/>
    </row>
    <row r="186" spans="1:21" ht="42.75" x14ac:dyDescent="0.2">
      <c r="A186" s="157"/>
      <c r="B186" s="150"/>
      <c r="C186" s="309" t="s">
        <v>806</v>
      </c>
      <c r="D186" s="310" t="s">
        <v>807</v>
      </c>
      <c r="E186" s="97" t="s">
        <v>3</v>
      </c>
      <c r="F186" s="97" t="s">
        <v>67</v>
      </c>
      <c r="G186" s="97" t="s">
        <v>54</v>
      </c>
      <c r="H186" s="245">
        <v>50000</v>
      </c>
      <c r="I186" s="51" t="s">
        <v>171</v>
      </c>
      <c r="J186" s="91">
        <v>44604</v>
      </c>
      <c r="K186" s="47">
        <f t="shared" si="90"/>
        <v>44609</v>
      </c>
      <c r="L186" s="47">
        <f t="shared" si="91"/>
        <v>44639</v>
      </c>
      <c r="M186" s="47">
        <f t="shared" si="92"/>
        <v>44660</v>
      </c>
      <c r="N186" s="47">
        <f t="shared" si="93"/>
        <v>44667</v>
      </c>
      <c r="O186" s="47">
        <f t="shared" si="94"/>
        <v>44672</v>
      </c>
      <c r="P186" s="47">
        <f t="shared" si="95"/>
        <v>44679</v>
      </c>
      <c r="Q186" s="47">
        <f t="shared" si="95"/>
        <v>44686</v>
      </c>
      <c r="R186" s="47">
        <f t="shared" si="95"/>
        <v>44693</v>
      </c>
      <c r="S186" s="47">
        <f t="shared" si="95"/>
        <v>44700</v>
      </c>
      <c r="U186" s="157"/>
    </row>
    <row r="187" spans="1:21" ht="57" x14ac:dyDescent="0.2">
      <c r="A187" s="157"/>
      <c r="B187" s="150"/>
      <c r="C187" s="309" t="s">
        <v>808</v>
      </c>
      <c r="D187" s="310" t="s">
        <v>807</v>
      </c>
      <c r="E187" s="97" t="s">
        <v>3</v>
      </c>
      <c r="F187" s="97" t="s">
        <v>67</v>
      </c>
      <c r="G187" s="97" t="s">
        <v>53</v>
      </c>
      <c r="H187" s="245">
        <v>40000</v>
      </c>
      <c r="I187" s="51" t="s">
        <v>94</v>
      </c>
      <c r="J187" s="91">
        <v>44605</v>
      </c>
      <c r="K187" s="47">
        <f t="shared" si="90"/>
        <v>44610</v>
      </c>
      <c r="L187" s="47">
        <f t="shared" si="91"/>
        <v>44640</v>
      </c>
      <c r="M187" s="47">
        <f t="shared" si="92"/>
        <v>44661</v>
      </c>
      <c r="N187" s="47">
        <f t="shared" si="93"/>
        <v>44668</v>
      </c>
      <c r="O187" s="47">
        <f t="shared" si="94"/>
        <v>44673</v>
      </c>
      <c r="P187" s="47">
        <f t="shared" si="95"/>
        <v>44680</v>
      </c>
      <c r="Q187" s="47">
        <f t="shared" si="95"/>
        <v>44687</v>
      </c>
      <c r="R187" s="47">
        <f t="shared" si="95"/>
        <v>44694</v>
      </c>
      <c r="S187" s="47">
        <f t="shared" si="95"/>
        <v>44701</v>
      </c>
      <c r="U187" s="157"/>
    </row>
    <row r="188" spans="1:21" ht="43.9" customHeight="1" x14ac:dyDescent="0.25">
      <c r="A188" s="157"/>
      <c r="B188" s="150"/>
      <c r="C188" s="69" t="s">
        <v>809</v>
      </c>
      <c r="D188" s="310" t="s">
        <v>810</v>
      </c>
      <c r="E188" s="97" t="s">
        <v>3</v>
      </c>
      <c r="F188" s="97" t="s">
        <v>67</v>
      </c>
      <c r="G188" s="97" t="s">
        <v>54</v>
      </c>
      <c r="H188" s="245">
        <v>150000</v>
      </c>
      <c r="I188" s="51" t="s">
        <v>171</v>
      </c>
      <c r="J188" s="91">
        <v>44606</v>
      </c>
      <c r="K188" s="47">
        <f t="shared" si="90"/>
        <v>44611</v>
      </c>
      <c r="L188" s="47">
        <f t="shared" si="91"/>
        <v>44641</v>
      </c>
      <c r="M188" s="47">
        <f t="shared" si="92"/>
        <v>44662</v>
      </c>
      <c r="N188" s="47">
        <f t="shared" si="93"/>
        <v>44669</v>
      </c>
      <c r="O188" s="47">
        <f t="shared" si="94"/>
        <v>44674</v>
      </c>
      <c r="P188" s="47">
        <f t="shared" si="95"/>
        <v>44681</v>
      </c>
      <c r="Q188" s="47">
        <f t="shared" si="95"/>
        <v>44688</v>
      </c>
      <c r="R188" s="47">
        <f t="shared" si="95"/>
        <v>44695</v>
      </c>
      <c r="S188" s="47">
        <f t="shared" si="95"/>
        <v>44702</v>
      </c>
      <c r="U188" s="157"/>
    </row>
    <row r="189" spans="1:21" ht="28.5" x14ac:dyDescent="0.25">
      <c r="A189" s="157"/>
      <c r="B189" s="150"/>
      <c r="C189" s="69" t="s">
        <v>175</v>
      </c>
      <c r="D189" s="310" t="s">
        <v>811</v>
      </c>
      <c r="E189" s="97" t="s">
        <v>3</v>
      </c>
      <c r="F189" s="97" t="s">
        <v>67</v>
      </c>
      <c r="G189" s="97" t="s">
        <v>53</v>
      </c>
      <c r="H189" s="245">
        <v>48000</v>
      </c>
      <c r="I189" s="52" t="s">
        <v>94</v>
      </c>
      <c r="J189" s="91">
        <v>44634</v>
      </c>
      <c r="K189" s="47">
        <f t="shared" si="90"/>
        <v>44639</v>
      </c>
      <c r="L189" s="47">
        <f t="shared" si="91"/>
        <v>44669</v>
      </c>
      <c r="M189" s="47">
        <f t="shared" si="92"/>
        <v>44690</v>
      </c>
      <c r="N189" s="47">
        <f t="shared" si="93"/>
        <v>44697</v>
      </c>
      <c r="O189" s="47">
        <f t="shared" si="94"/>
        <v>44702</v>
      </c>
      <c r="P189" s="47">
        <f t="shared" si="95"/>
        <v>44709</v>
      </c>
      <c r="Q189" s="47">
        <f t="shared" si="95"/>
        <v>44716</v>
      </c>
      <c r="R189" s="47">
        <f t="shared" si="95"/>
        <v>44723</v>
      </c>
      <c r="S189" s="47">
        <f t="shared" si="95"/>
        <v>44730</v>
      </c>
      <c r="U189" s="157"/>
    </row>
    <row r="190" spans="1:21" ht="42.75" x14ac:dyDescent="0.25">
      <c r="A190" s="157"/>
      <c r="B190" s="150"/>
      <c r="C190" s="69" t="s">
        <v>812</v>
      </c>
      <c r="D190" s="310" t="s">
        <v>813</v>
      </c>
      <c r="E190" s="97" t="s">
        <v>3</v>
      </c>
      <c r="F190" s="97" t="s">
        <v>67</v>
      </c>
      <c r="G190" s="97" t="s">
        <v>53</v>
      </c>
      <c r="H190" s="245">
        <v>10000</v>
      </c>
      <c r="I190" s="52" t="s">
        <v>94</v>
      </c>
      <c r="J190" s="91">
        <v>44758</v>
      </c>
      <c r="K190" s="47">
        <f t="shared" si="90"/>
        <v>44763</v>
      </c>
      <c r="L190" s="47">
        <f t="shared" si="91"/>
        <v>44793</v>
      </c>
      <c r="M190" s="47">
        <f t="shared" si="92"/>
        <v>44814</v>
      </c>
      <c r="N190" s="47">
        <f t="shared" si="93"/>
        <v>44821</v>
      </c>
      <c r="O190" s="47">
        <f t="shared" si="94"/>
        <v>44826</v>
      </c>
      <c r="P190" s="47">
        <f t="shared" si="95"/>
        <v>44833</v>
      </c>
      <c r="Q190" s="47">
        <f t="shared" si="95"/>
        <v>44840</v>
      </c>
      <c r="R190" s="47">
        <f t="shared" si="95"/>
        <v>44847</v>
      </c>
      <c r="S190" s="47">
        <f t="shared" si="95"/>
        <v>44854</v>
      </c>
      <c r="U190" s="157"/>
    </row>
    <row r="191" spans="1:21" ht="28.5" x14ac:dyDescent="0.25">
      <c r="A191" s="157"/>
      <c r="B191" s="150"/>
      <c r="C191" s="69" t="s">
        <v>814</v>
      </c>
      <c r="D191" s="310" t="s">
        <v>815</v>
      </c>
      <c r="E191" s="97" t="s">
        <v>3</v>
      </c>
      <c r="F191" s="97" t="s">
        <v>67</v>
      </c>
      <c r="G191" s="97" t="s">
        <v>53</v>
      </c>
      <c r="H191" s="245">
        <v>50000</v>
      </c>
      <c r="I191" s="52" t="s">
        <v>94</v>
      </c>
      <c r="J191" s="91">
        <v>44637</v>
      </c>
      <c r="K191" s="47">
        <f t="shared" si="90"/>
        <v>44642</v>
      </c>
      <c r="L191" s="47">
        <f t="shared" si="91"/>
        <v>44672</v>
      </c>
      <c r="M191" s="47">
        <f t="shared" si="92"/>
        <v>44693</v>
      </c>
      <c r="N191" s="47">
        <f t="shared" si="93"/>
        <v>44700</v>
      </c>
      <c r="O191" s="47">
        <f t="shared" si="94"/>
        <v>44705</v>
      </c>
      <c r="P191" s="47">
        <f t="shared" si="95"/>
        <v>44712</v>
      </c>
      <c r="Q191" s="47">
        <f t="shared" si="95"/>
        <v>44719</v>
      </c>
      <c r="R191" s="47">
        <f t="shared" si="95"/>
        <v>44726</v>
      </c>
      <c r="S191" s="47">
        <f t="shared" si="95"/>
        <v>44733</v>
      </c>
      <c r="U191" s="157"/>
    </row>
    <row r="192" spans="1:21" ht="28.5" x14ac:dyDescent="0.25">
      <c r="A192" s="157"/>
      <c r="B192" s="150"/>
      <c r="C192" s="69" t="s">
        <v>816</v>
      </c>
      <c r="D192" s="310" t="s">
        <v>817</v>
      </c>
      <c r="E192" s="97" t="s">
        <v>3</v>
      </c>
      <c r="F192" s="97" t="s">
        <v>67</v>
      </c>
      <c r="G192" s="97" t="s">
        <v>53</v>
      </c>
      <c r="H192" s="245">
        <v>10000</v>
      </c>
      <c r="I192" s="52" t="s">
        <v>98</v>
      </c>
      <c r="J192" s="91">
        <v>44621</v>
      </c>
      <c r="K192" s="47">
        <f t="shared" si="90"/>
        <v>44626</v>
      </c>
      <c r="L192" s="47">
        <f t="shared" si="91"/>
        <v>44656</v>
      </c>
      <c r="M192" s="47">
        <f t="shared" si="92"/>
        <v>44677</v>
      </c>
      <c r="N192" s="47">
        <f t="shared" si="93"/>
        <v>44684</v>
      </c>
      <c r="O192" s="47">
        <f t="shared" si="94"/>
        <v>44689</v>
      </c>
      <c r="P192" s="47">
        <f t="shared" si="95"/>
        <v>44696</v>
      </c>
      <c r="Q192" s="47">
        <f t="shared" si="95"/>
        <v>44703</v>
      </c>
      <c r="R192" s="47">
        <f t="shared" si="95"/>
        <v>44710</v>
      </c>
      <c r="S192" s="47">
        <f t="shared" si="95"/>
        <v>44717</v>
      </c>
      <c r="U192" s="157"/>
    </row>
    <row r="193" spans="1:21" ht="28.5" x14ac:dyDescent="0.25">
      <c r="A193" s="157"/>
      <c r="B193" s="150"/>
      <c r="C193" s="69" t="s">
        <v>818</v>
      </c>
      <c r="D193" s="310" t="s">
        <v>819</v>
      </c>
      <c r="E193" s="97" t="s">
        <v>3</v>
      </c>
      <c r="F193" s="97" t="s">
        <v>67</v>
      </c>
      <c r="G193" s="97" t="s">
        <v>53</v>
      </c>
      <c r="H193" s="245">
        <v>30000</v>
      </c>
      <c r="I193" s="52" t="s">
        <v>98</v>
      </c>
      <c r="J193" s="91">
        <v>44635</v>
      </c>
      <c r="K193" s="47">
        <f t="shared" si="90"/>
        <v>44640</v>
      </c>
      <c r="L193" s="47">
        <f t="shared" si="91"/>
        <v>44670</v>
      </c>
      <c r="M193" s="47">
        <f t="shared" si="92"/>
        <v>44691</v>
      </c>
      <c r="N193" s="47">
        <f t="shared" si="93"/>
        <v>44698</v>
      </c>
      <c r="O193" s="47">
        <f t="shared" si="94"/>
        <v>44703</v>
      </c>
      <c r="P193" s="47">
        <f t="shared" si="95"/>
        <v>44710</v>
      </c>
      <c r="Q193" s="47">
        <f t="shared" si="95"/>
        <v>44717</v>
      </c>
      <c r="R193" s="47">
        <f t="shared" si="95"/>
        <v>44724</v>
      </c>
      <c r="S193" s="47">
        <f t="shared" si="95"/>
        <v>44731</v>
      </c>
      <c r="U193" s="157"/>
    </row>
    <row r="194" spans="1:21" ht="42.75" x14ac:dyDescent="0.25">
      <c r="A194" s="157"/>
      <c r="B194" s="150"/>
      <c r="C194" s="69" t="s">
        <v>820</v>
      </c>
      <c r="D194" s="310" t="s">
        <v>821</v>
      </c>
      <c r="E194" s="97" t="s">
        <v>3</v>
      </c>
      <c r="F194" s="97" t="s">
        <v>67</v>
      </c>
      <c r="G194" s="97" t="s">
        <v>53</v>
      </c>
      <c r="H194" s="245">
        <v>125000</v>
      </c>
      <c r="I194" s="72">
        <f>'[2]Consultancy, Goods &amp; Works'!I215</f>
        <v>0</v>
      </c>
      <c r="J194" s="91">
        <v>44594</v>
      </c>
      <c r="K194" s="47">
        <f t="shared" si="90"/>
        <v>44599</v>
      </c>
      <c r="L194" s="47">
        <f t="shared" si="91"/>
        <v>44629</v>
      </c>
      <c r="M194" s="47">
        <f t="shared" si="92"/>
        <v>44650</v>
      </c>
      <c r="N194" s="47">
        <f t="shared" si="93"/>
        <v>44657</v>
      </c>
      <c r="O194" s="47">
        <f t="shared" si="94"/>
        <v>44662</v>
      </c>
      <c r="P194" s="47">
        <f t="shared" si="95"/>
        <v>44669</v>
      </c>
      <c r="Q194" s="47">
        <f t="shared" si="95"/>
        <v>44676</v>
      </c>
      <c r="R194" s="47">
        <f t="shared" si="95"/>
        <v>44683</v>
      </c>
      <c r="S194" s="47">
        <f t="shared" si="95"/>
        <v>44690</v>
      </c>
      <c r="U194" s="157"/>
    </row>
    <row r="195" spans="1:21" ht="28.5" x14ac:dyDescent="0.25">
      <c r="A195" s="157"/>
      <c r="B195" s="150"/>
      <c r="C195" s="69" t="s">
        <v>822</v>
      </c>
      <c r="D195" s="310" t="s">
        <v>823</v>
      </c>
      <c r="E195" s="97" t="s">
        <v>3</v>
      </c>
      <c r="F195" s="97" t="s">
        <v>67</v>
      </c>
      <c r="G195" s="97" t="s">
        <v>53</v>
      </c>
      <c r="H195" s="245">
        <v>40000</v>
      </c>
      <c r="I195" s="72">
        <f>'[2]Consultancy, Goods &amp; Works'!I216</f>
        <v>0</v>
      </c>
      <c r="J195" s="91">
        <v>44594</v>
      </c>
      <c r="K195" s="47">
        <f t="shared" si="90"/>
        <v>44599</v>
      </c>
      <c r="L195" s="47">
        <f t="shared" si="91"/>
        <v>44629</v>
      </c>
      <c r="M195" s="47">
        <f t="shared" si="92"/>
        <v>44650</v>
      </c>
      <c r="N195" s="47">
        <f t="shared" si="93"/>
        <v>44657</v>
      </c>
      <c r="O195" s="47">
        <f t="shared" si="94"/>
        <v>44662</v>
      </c>
      <c r="P195" s="47">
        <f t="shared" si="95"/>
        <v>44669</v>
      </c>
      <c r="Q195" s="47">
        <f t="shared" si="95"/>
        <v>44676</v>
      </c>
      <c r="R195" s="47">
        <f t="shared" si="95"/>
        <v>44683</v>
      </c>
      <c r="S195" s="47">
        <f t="shared" si="95"/>
        <v>44690</v>
      </c>
      <c r="U195" s="157"/>
    </row>
    <row r="196" spans="1:21" ht="28.5" x14ac:dyDescent="0.25">
      <c r="A196" s="157"/>
      <c r="B196" s="150"/>
      <c r="C196" s="69" t="s">
        <v>176</v>
      </c>
      <c r="D196" s="310" t="s">
        <v>824</v>
      </c>
      <c r="E196" s="97" t="s">
        <v>3</v>
      </c>
      <c r="F196" s="97" t="s">
        <v>67</v>
      </c>
      <c r="G196" s="97" t="s">
        <v>53</v>
      </c>
      <c r="H196" s="245">
        <v>50000</v>
      </c>
      <c r="I196" s="72">
        <f>'[2]Consultancy, Goods &amp; Works'!I217</f>
        <v>0</v>
      </c>
      <c r="J196" s="91">
        <v>44838</v>
      </c>
      <c r="K196" s="47">
        <f t="shared" si="90"/>
        <v>44843</v>
      </c>
      <c r="L196" s="47">
        <f t="shared" si="91"/>
        <v>44873</v>
      </c>
      <c r="M196" s="47">
        <f t="shared" si="92"/>
        <v>44894</v>
      </c>
      <c r="N196" s="47">
        <f t="shared" si="93"/>
        <v>44901</v>
      </c>
      <c r="O196" s="47">
        <f t="shared" si="94"/>
        <v>44906</v>
      </c>
      <c r="P196" s="47">
        <f t="shared" si="95"/>
        <v>44913</v>
      </c>
      <c r="Q196" s="47">
        <f t="shared" si="95"/>
        <v>44920</v>
      </c>
      <c r="R196" s="47">
        <f t="shared" si="95"/>
        <v>44927</v>
      </c>
      <c r="S196" s="47">
        <f t="shared" si="95"/>
        <v>44934</v>
      </c>
      <c r="U196" s="157"/>
    </row>
    <row r="197" spans="1:21" s="158" customFormat="1" ht="28.5" x14ac:dyDescent="0.25">
      <c r="A197" s="157"/>
      <c r="B197" s="150"/>
      <c r="C197" s="69" t="s">
        <v>825</v>
      </c>
      <c r="D197" s="310" t="s">
        <v>826</v>
      </c>
      <c r="E197" s="97" t="s">
        <v>3</v>
      </c>
      <c r="F197" s="97" t="s">
        <v>67</v>
      </c>
      <c r="G197" s="97" t="s">
        <v>53</v>
      </c>
      <c r="H197" s="245">
        <v>18000</v>
      </c>
      <c r="I197" s="72">
        <f>'[2]Consultancy, Goods &amp; Works'!I218</f>
        <v>0</v>
      </c>
      <c r="J197" s="91">
        <v>44594</v>
      </c>
      <c r="K197" s="47">
        <f t="shared" si="90"/>
        <v>44599</v>
      </c>
      <c r="L197" s="47">
        <f t="shared" si="91"/>
        <v>44629</v>
      </c>
      <c r="M197" s="47">
        <f t="shared" si="92"/>
        <v>44650</v>
      </c>
      <c r="N197" s="47">
        <f t="shared" si="93"/>
        <v>44657</v>
      </c>
      <c r="O197" s="47">
        <f t="shared" si="94"/>
        <v>44662</v>
      </c>
      <c r="P197" s="47">
        <f t="shared" si="95"/>
        <v>44669</v>
      </c>
      <c r="Q197" s="47">
        <f t="shared" si="95"/>
        <v>44676</v>
      </c>
      <c r="R197" s="47">
        <f t="shared" si="95"/>
        <v>44683</v>
      </c>
      <c r="S197" s="47">
        <f t="shared" si="95"/>
        <v>44690</v>
      </c>
      <c r="U197" s="157"/>
    </row>
    <row r="198" spans="1:21" s="158" customFormat="1" ht="45" customHeight="1" x14ac:dyDescent="0.25">
      <c r="A198" s="157"/>
      <c r="B198" s="150"/>
      <c r="C198" s="69" t="s">
        <v>827</v>
      </c>
      <c r="D198" s="310" t="s">
        <v>828</v>
      </c>
      <c r="E198" s="97" t="s">
        <v>3</v>
      </c>
      <c r="F198" s="97" t="s">
        <v>67</v>
      </c>
      <c r="G198" s="97" t="s">
        <v>53</v>
      </c>
      <c r="H198" s="245">
        <v>10000</v>
      </c>
      <c r="I198" s="72" t="s">
        <v>829</v>
      </c>
      <c r="J198" s="311">
        <v>44757</v>
      </c>
      <c r="K198" s="173">
        <f t="shared" si="90"/>
        <v>44762</v>
      </c>
      <c r="L198" s="173">
        <f t="shared" si="91"/>
        <v>44792</v>
      </c>
      <c r="M198" s="173">
        <f t="shared" si="92"/>
        <v>44813</v>
      </c>
      <c r="N198" s="173">
        <f t="shared" si="93"/>
        <v>44820</v>
      </c>
      <c r="O198" s="173">
        <f t="shared" si="94"/>
        <v>44825</v>
      </c>
      <c r="P198" s="173">
        <f t="shared" si="95"/>
        <v>44832</v>
      </c>
      <c r="Q198" s="173">
        <f t="shared" si="95"/>
        <v>44839</v>
      </c>
      <c r="R198" s="173">
        <f t="shared" si="95"/>
        <v>44846</v>
      </c>
      <c r="S198" s="173">
        <f t="shared" si="95"/>
        <v>44853</v>
      </c>
      <c r="U198" s="157"/>
    </row>
    <row r="199" spans="1:21" s="158" customFormat="1" ht="51.6" customHeight="1" x14ac:dyDescent="0.25">
      <c r="A199" s="157"/>
      <c r="B199" s="150"/>
      <c r="C199" s="246" t="s">
        <v>830</v>
      </c>
      <c r="D199" s="310" t="s">
        <v>831</v>
      </c>
      <c r="E199" s="97" t="s">
        <v>3</v>
      </c>
      <c r="F199" s="97" t="s">
        <v>67</v>
      </c>
      <c r="G199" s="97" t="s">
        <v>53</v>
      </c>
      <c r="H199" s="245">
        <v>30000</v>
      </c>
      <c r="I199" s="72" t="s">
        <v>832</v>
      </c>
      <c r="J199" s="311">
        <v>44653</v>
      </c>
      <c r="K199" s="173">
        <f t="shared" si="90"/>
        <v>44658</v>
      </c>
      <c r="L199" s="173">
        <f t="shared" si="91"/>
        <v>44688</v>
      </c>
      <c r="M199" s="173">
        <f t="shared" si="92"/>
        <v>44709</v>
      </c>
      <c r="N199" s="173">
        <f t="shared" si="93"/>
        <v>44716</v>
      </c>
      <c r="O199" s="173">
        <f t="shared" si="94"/>
        <v>44721</v>
      </c>
      <c r="P199" s="173">
        <f t="shared" si="95"/>
        <v>44728</v>
      </c>
      <c r="Q199" s="173">
        <f t="shared" si="95"/>
        <v>44735</v>
      </c>
      <c r="R199" s="173">
        <f t="shared" si="95"/>
        <v>44742</v>
      </c>
      <c r="S199" s="173">
        <f t="shared" si="95"/>
        <v>44749</v>
      </c>
      <c r="U199" s="157"/>
    </row>
    <row r="200" spans="1:21" s="158" customFormat="1" ht="51.6" customHeight="1" x14ac:dyDescent="0.25">
      <c r="A200" s="157"/>
      <c r="B200" s="150"/>
      <c r="C200" s="246" t="s">
        <v>833</v>
      </c>
      <c r="D200" s="310" t="s">
        <v>834</v>
      </c>
      <c r="E200" s="97" t="s">
        <v>3</v>
      </c>
      <c r="F200" s="97" t="s">
        <v>67</v>
      </c>
      <c r="G200" s="97" t="s">
        <v>53</v>
      </c>
      <c r="H200" s="245">
        <v>9000</v>
      </c>
      <c r="I200" s="72" t="s">
        <v>829</v>
      </c>
      <c r="J200" s="311">
        <v>44654</v>
      </c>
      <c r="K200" s="173">
        <f t="shared" si="90"/>
        <v>44659</v>
      </c>
      <c r="L200" s="173">
        <f t="shared" si="91"/>
        <v>44689</v>
      </c>
      <c r="M200" s="173">
        <f t="shared" si="92"/>
        <v>44710</v>
      </c>
      <c r="N200" s="173">
        <f t="shared" si="93"/>
        <v>44717</v>
      </c>
      <c r="O200" s="173">
        <f t="shared" si="94"/>
        <v>44722</v>
      </c>
      <c r="P200" s="173">
        <f t="shared" ref="P200:S202" si="96">O200+7</f>
        <v>44729</v>
      </c>
      <c r="Q200" s="173">
        <f t="shared" si="96"/>
        <v>44736</v>
      </c>
      <c r="R200" s="173">
        <f t="shared" si="96"/>
        <v>44743</v>
      </c>
      <c r="S200" s="173">
        <f t="shared" si="96"/>
        <v>44750</v>
      </c>
      <c r="U200" s="157"/>
    </row>
    <row r="201" spans="1:21" s="158" customFormat="1" ht="51.6" customHeight="1" x14ac:dyDescent="0.25">
      <c r="A201" s="157"/>
      <c r="B201" s="150"/>
      <c r="C201" s="246" t="s">
        <v>835</v>
      </c>
      <c r="D201" s="310" t="s">
        <v>836</v>
      </c>
      <c r="E201" s="97" t="s">
        <v>3</v>
      </c>
      <c r="F201" s="97" t="s">
        <v>67</v>
      </c>
      <c r="G201" s="97" t="s">
        <v>53</v>
      </c>
      <c r="H201" s="245">
        <v>39000</v>
      </c>
      <c r="I201" s="72" t="s">
        <v>837</v>
      </c>
      <c r="J201" s="311">
        <v>44655</v>
      </c>
      <c r="K201" s="173">
        <f t="shared" si="90"/>
        <v>44660</v>
      </c>
      <c r="L201" s="173">
        <f t="shared" si="91"/>
        <v>44690</v>
      </c>
      <c r="M201" s="173">
        <f t="shared" si="92"/>
        <v>44711</v>
      </c>
      <c r="N201" s="173">
        <f t="shared" si="93"/>
        <v>44718</v>
      </c>
      <c r="O201" s="173">
        <f t="shared" si="94"/>
        <v>44723</v>
      </c>
      <c r="P201" s="173">
        <f t="shared" si="96"/>
        <v>44730</v>
      </c>
      <c r="Q201" s="173">
        <f t="shared" si="96"/>
        <v>44737</v>
      </c>
      <c r="R201" s="173">
        <f t="shared" si="96"/>
        <v>44744</v>
      </c>
      <c r="S201" s="173">
        <f t="shared" si="96"/>
        <v>44751</v>
      </c>
      <c r="U201" s="157"/>
    </row>
    <row r="202" spans="1:21" s="158" customFormat="1" ht="51.6" customHeight="1" x14ac:dyDescent="0.25">
      <c r="A202" s="157"/>
      <c r="B202" s="150"/>
      <c r="C202" s="246" t="s">
        <v>838</v>
      </c>
      <c r="D202" s="310" t="s">
        <v>839</v>
      </c>
      <c r="E202" s="97" t="s">
        <v>3</v>
      </c>
      <c r="F202" s="97" t="s">
        <v>67</v>
      </c>
      <c r="G202" s="97" t="s">
        <v>53</v>
      </c>
      <c r="H202" s="245">
        <v>18000</v>
      </c>
      <c r="I202" s="72" t="s">
        <v>829</v>
      </c>
      <c r="J202" s="311">
        <v>44655</v>
      </c>
      <c r="K202" s="173">
        <f t="shared" si="90"/>
        <v>44660</v>
      </c>
      <c r="L202" s="173">
        <f t="shared" si="91"/>
        <v>44690</v>
      </c>
      <c r="M202" s="173">
        <f t="shared" si="92"/>
        <v>44711</v>
      </c>
      <c r="N202" s="173">
        <f t="shared" si="93"/>
        <v>44718</v>
      </c>
      <c r="O202" s="173">
        <f t="shared" si="94"/>
        <v>44723</v>
      </c>
      <c r="P202" s="173">
        <f t="shared" si="96"/>
        <v>44730</v>
      </c>
      <c r="Q202" s="173">
        <f t="shared" si="96"/>
        <v>44737</v>
      </c>
      <c r="R202" s="173">
        <f t="shared" si="96"/>
        <v>44744</v>
      </c>
      <c r="S202" s="173">
        <f t="shared" si="96"/>
        <v>44751</v>
      </c>
      <c r="U202" s="157"/>
    </row>
    <row r="203" spans="1:21" s="158" customFormat="1" ht="51.6" customHeight="1" x14ac:dyDescent="0.25">
      <c r="A203" s="157"/>
      <c r="B203" s="150"/>
      <c r="C203" s="154" t="s">
        <v>751</v>
      </c>
      <c r="D203" s="310" t="s">
        <v>840</v>
      </c>
      <c r="E203" s="278" t="s">
        <v>3</v>
      </c>
      <c r="F203" s="97" t="s">
        <v>67</v>
      </c>
      <c r="G203" s="97" t="s">
        <v>53</v>
      </c>
      <c r="H203" s="245">
        <v>24000</v>
      </c>
      <c r="I203" s="51" t="s">
        <v>753</v>
      </c>
      <c r="J203" s="47">
        <v>44635</v>
      </c>
      <c r="K203" s="47">
        <f>J203+5</f>
        <v>44640</v>
      </c>
      <c r="L203" s="47">
        <f>K203+25</f>
        <v>44665</v>
      </c>
      <c r="M203" s="47">
        <f>L203+15</f>
        <v>44680</v>
      </c>
      <c r="N203" s="47">
        <f>M203+7</f>
        <v>44687</v>
      </c>
      <c r="O203" s="47">
        <f>N203+5</f>
        <v>44692</v>
      </c>
      <c r="P203" s="47">
        <f>O203+7</f>
        <v>44699</v>
      </c>
      <c r="Q203" s="47">
        <f>P203+5</f>
        <v>44704</v>
      </c>
      <c r="R203" s="47">
        <f>Q203+7</f>
        <v>44711</v>
      </c>
      <c r="S203" s="47">
        <f>R203+7</f>
        <v>44718</v>
      </c>
      <c r="U203" s="157"/>
    </row>
    <row r="204" spans="1:21" s="158" customFormat="1" ht="51.6" customHeight="1" x14ac:dyDescent="0.25">
      <c r="A204" s="157"/>
      <c r="B204" s="150"/>
      <c r="C204" s="154" t="s">
        <v>754</v>
      </c>
      <c r="D204" s="310" t="s">
        <v>841</v>
      </c>
      <c r="E204" s="278" t="s">
        <v>3</v>
      </c>
      <c r="F204" s="97" t="s">
        <v>67</v>
      </c>
      <c r="G204" s="97" t="s">
        <v>53</v>
      </c>
      <c r="H204" s="245">
        <v>36000</v>
      </c>
      <c r="I204" s="49" t="s">
        <v>842</v>
      </c>
      <c r="J204" s="47">
        <v>44635</v>
      </c>
      <c r="K204" s="47">
        <f>J204+5</f>
        <v>44640</v>
      </c>
      <c r="L204" s="47">
        <f>K204+30</f>
        <v>44670</v>
      </c>
      <c r="M204" s="47">
        <f>L204+30</f>
        <v>44700</v>
      </c>
      <c r="N204" s="47">
        <f>M204+10</f>
        <v>44710</v>
      </c>
      <c r="O204" s="47">
        <f>N204+15</f>
        <v>44725</v>
      </c>
      <c r="P204" s="47">
        <f>O204+30</f>
        <v>44755</v>
      </c>
      <c r="Q204" s="47">
        <f>P204+30</f>
        <v>44785</v>
      </c>
      <c r="R204" s="47">
        <f>Q204+31</f>
        <v>44816</v>
      </c>
      <c r="S204" s="47">
        <f>R204+35</f>
        <v>44851</v>
      </c>
      <c r="U204" s="157"/>
    </row>
    <row r="205" spans="1:21" s="158" customFormat="1" ht="51.6" customHeight="1" x14ac:dyDescent="0.25">
      <c r="A205" s="157"/>
      <c r="B205" s="150"/>
      <c r="C205" s="154" t="s">
        <v>757</v>
      </c>
      <c r="D205" s="310" t="s">
        <v>843</v>
      </c>
      <c r="E205" s="97" t="s">
        <v>3</v>
      </c>
      <c r="F205" s="97" t="s">
        <v>67</v>
      </c>
      <c r="G205" s="97" t="s">
        <v>53</v>
      </c>
      <c r="H205" s="245">
        <v>24000</v>
      </c>
      <c r="I205" s="51" t="s">
        <v>98</v>
      </c>
      <c r="J205" s="47">
        <v>44635</v>
      </c>
      <c r="K205" s="47">
        <f>J205+5</f>
        <v>44640</v>
      </c>
      <c r="L205" s="47">
        <f>K205+21</f>
        <v>44661</v>
      </c>
      <c r="M205" s="47">
        <f t="shared" ref="M205:S220" si="97">L205+7</f>
        <v>44668</v>
      </c>
      <c r="N205" s="47">
        <f t="shared" si="97"/>
        <v>44675</v>
      </c>
      <c r="O205" s="47">
        <f t="shared" si="97"/>
        <v>44682</v>
      </c>
      <c r="P205" s="47">
        <f t="shared" si="97"/>
        <v>44689</v>
      </c>
      <c r="Q205" s="47">
        <f t="shared" si="97"/>
        <v>44696</v>
      </c>
      <c r="R205" s="47">
        <f t="shared" si="97"/>
        <v>44703</v>
      </c>
      <c r="S205" s="47">
        <f t="shared" si="97"/>
        <v>44710</v>
      </c>
      <c r="U205" s="157"/>
    </row>
    <row r="206" spans="1:21" s="158" customFormat="1" ht="51.6" customHeight="1" x14ac:dyDescent="0.25">
      <c r="A206" s="157"/>
      <c r="B206" s="150"/>
      <c r="C206" s="154" t="s">
        <v>844</v>
      </c>
      <c r="D206" s="310" t="s">
        <v>845</v>
      </c>
      <c r="E206" s="97" t="s">
        <v>3</v>
      </c>
      <c r="F206" s="97" t="s">
        <v>67</v>
      </c>
      <c r="G206" s="97" t="s">
        <v>53</v>
      </c>
      <c r="H206" s="245">
        <v>50000</v>
      </c>
      <c r="I206" s="52" t="s">
        <v>846</v>
      </c>
      <c r="J206" s="47">
        <v>44757</v>
      </c>
      <c r="K206" s="248">
        <f>J206+5</f>
        <v>44762</v>
      </c>
      <c r="L206" s="248">
        <f>K206+15</f>
        <v>44777</v>
      </c>
      <c r="M206" s="248">
        <f>L206+15</f>
        <v>44792</v>
      </c>
      <c r="N206" s="248">
        <f>M206+5</f>
        <v>44797</v>
      </c>
      <c r="O206" s="248">
        <f>N206+5</f>
        <v>44802</v>
      </c>
      <c r="P206" s="248">
        <f t="shared" si="97"/>
        <v>44809</v>
      </c>
      <c r="Q206" s="248">
        <f t="shared" si="97"/>
        <v>44816</v>
      </c>
      <c r="R206" s="248">
        <f t="shared" si="97"/>
        <v>44823</v>
      </c>
      <c r="S206" s="248">
        <f>R206+10</f>
        <v>44833</v>
      </c>
      <c r="U206" s="157"/>
    </row>
    <row r="207" spans="1:21" s="158" customFormat="1" ht="42.75" x14ac:dyDescent="0.25">
      <c r="A207" s="157"/>
      <c r="B207" s="150"/>
      <c r="C207" s="154" t="s">
        <v>847</v>
      </c>
      <c r="D207" s="310" t="s">
        <v>848</v>
      </c>
      <c r="E207" s="97" t="s">
        <v>3</v>
      </c>
      <c r="F207" s="97" t="s">
        <v>67</v>
      </c>
      <c r="G207" s="97" t="s">
        <v>53</v>
      </c>
      <c r="H207" s="245">
        <v>28000</v>
      </c>
      <c r="I207" s="72" t="s">
        <v>849</v>
      </c>
      <c r="J207" s="91">
        <v>44614</v>
      </c>
      <c r="K207" s="248">
        <f>J207+5</f>
        <v>44619</v>
      </c>
      <c r="L207" s="248">
        <f>K207+15</f>
        <v>44634</v>
      </c>
      <c r="M207" s="248">
        <f>L207+15</f>
        <v>44649</v>
      </c>
      <c r="N207" s="248">
        <f>M207+5</f>
        <v>44654</v>
      </c>
      <c r="O207" s="248">
        <f>N207+5</f>
        <v>44659</v>
      </c>
      <c r="P207" s="248">
        <f t="shared" si="97"/>
        <v>44666</v>
      </c>
      <c r="Q207" s="248">
        <f t="shared" si="97"/>
        <v>44673</v>
      </c>
      <c r="R207" s="248">
        <f t="shared" si="97"/>
        <v>44680</v>
      </c>
      <c r="S207" s="248">
        <f>R207+10</f>
        <v>44690</v>
      </c>
      <c r="U207" s="157"/>
    </row>
    <row r="208" spans="1:21" s="158" customFormat="1" ht="57" x14ac:dyDescent="0.25">
      <c r="A208" s="157"/>
      <c r="B208" s="150"/>
      <c r="C208" s="154" t="s">
        <v>850</v>
      </c>
      <c r="D208" s="310" t="s">
        <v>851</v>
      </c>
      <c r="E208" s="97" t="s">
        <v>3</v>
      </c>
      <c r="F208" s="97" t="s">
        <v>67</v>
      </c>
      <c r="G208" s="97" t="s">
        <v>53</v>
      </c>
      <c r="H208" s="245">
        <v>12600</v>
      </c>
      <c r="I208" s="72" t="s">
        <v>849</v>
      </c>
      <c r="J208" s="91">
        <v>44614</v>
      </c>
      <c r="K208" s="248">
        <f t="shared" ref="K208:K222" si="98">J208+5</f>
        <v>44619</v>
      </c>
      <c r="L208" s="248">
        <f t="shared" ref="L208:M222" si="99">K208+15</f>
        <v>44634</v>
      </c>
      <c r="M208" s="248">
        <f t="shared" si="99"/>
        <v>44649</v>
      </c>
      <c r="N208" s="248">
        <f t="shared" ref="N208:O222" si="100">M208+5</f>
        <v>44654</v>
      </c>
      <c r="O208" s="248">
        <f t="shared" si="100"/>
        <v>44659</v>
      </c>
      <c r="P208" s="248">
        <f t="shared" si="97"/>
        <v>44666</v>
      </c>
      <c r="Q208" s="248">
        <f t="shared" si="97"/>
        <v>44673</v>
      </c>
      <c r="R208" s="248">
        <f t="shared" si="97"/>
        <v>44680</v>
      </c>
      <c r="S208" s="248">
        <f t="shared" ref="S208:S222" si="101">R208+10</f>
        <v>44690</v>
      </c>
      <c r="U208" s="157"/>
    </row>
    <row r="209" spans="1:21" s="158" customFormat="1" ht="57" x14ac:dyDescent="0.25">
      <c r="A209" s="157"/>
      <c r="B209" s="150"/>
      <c r="C209" s="154" t="s">
        <v>852</v>
      </c>
      <c r="D209" s="310" t="s">
        <v>853</v>
      </c>
      <c r="E209" s="97" t="s">
        <v>3</v>
      </c>
      <c r="F209" s="97" t="s">
        <v>67</v>
      </c>
      <c r="G209" s="97" t="s">
        <v>53</v>
      </c>
      <c r="H209" s="245">
        <v>38940</v>
      </c>
      <c r="I209" s="72" t="s">
        <v>109</v>
      </c>
      <c r="J209" s="91">
        <v>44614</v>
      </c>
      <c r="K209" s="248">
        <f t="shared" si="98"/>
        <v>44619</v>
      </c>
      <c r="L209" s="248">
        <f t="shared" si="99"/>
        <v>44634</v>
      </c>
      <c r="M209" s="248">
        <f t="shared" si="99"/>
        <v>44649</v>
      </c>
      <c r="N209" s="248">
        <f t="shared" si="100"/>
        <v>44654</v>
      </c>
      <c r="O209" s="248">
        <f t="shared" si="100"/>
        <v>44659</v>
      </c>
      <c r="P209" s="248">
        <f t="shared" si="97"/>
        <v>44666</v>
      </c>
      <c r="Q209" s="248">
        <f t="shared" si="97"/>
        <v>44673</v>
      </c>
      <c r="R209" s="248">
        <f t="shared" si="97"/>
        <v>44680</v>
      </c>
      <c r="S209" s="248">
        <f t="shared" si="101"/>
        <v>44690</v>
      </c>
      <c r="U209" s="157"/>
    </row>
    <row r="210" spans="1:21" s="158" customFormat="1" ht="57" x14ac:dyDescent="0.25">
      <c r="A210" s="157"/>
      <c r="B210" s="150"/>
      <c r="C210" s="154" t="s">
        <v>854</v>
      </c>
      <c r="D210" s="310" t="s">
        <v>855</v>
      </c>
      <c r="E210" s="97" t="s">
        <v>3</v>
      </c>
      <c r="F210" s="97" t="s">
        <v>67</v>
      </c>
      <c r="G210" s="97" t="s">
        <v>53</v>
      </c>
      <c r="H210" s="245">
        <v>17400</v>
      </c>
      <c r="I210" s="72" t="s">
        <v>109</v>
      </c>
      <c r="J210" s="91">
        <v>44614</v>
      </c>
      <c r="K210" s="248">
        <f t="shared" si="98"/>
        <v>44619</v>
      </c>
      <c r="L210" s="248">
        <f t="shared" si="99"/>
        <v>44634</v>
      </c>
      <c r="M210" s="248">
        <f t="shared" si="99"/>
        <v>44649</v>
      </c>
      <c r="N210" s="248">
        <f t="shared" si="100"/>
        <v>44654</v>
      </c>
      <c r="O210" s="248">
        <f t="shared" si="100"/>
        <v>44659</v>
      </c>
      <c r="P210" s="248">
        <f t="shared" si="97"/>
        <v>44666</v>
      </c>
      <c r="Q210" s="248">
        <f t="shared" si="97"/>
        <v>44673</v>
      </c>
      <c r="R210" s="248">
        <f t="shared" si="97"/>
        <v>44680</v>
      </c>
      <c r="S210" s="248">
        <f t="shared" si="101"/>
        <v>44690</v>
      </c>
      <c r="U210" s="157"/>
    </row>
    <row r="211" spans="1:21" s="158" customFormat="1" ht="57" x14ac:dyDescent="0.25">
      <c r="A211" s="157"/>
      <c r="B211" s="150"/>
      <c r="C211" s="154" t="s">
        <v>856</v>
      </c>
      <c r="D211" s="310" t="s">
        <v>857</v>
      </c>
      <c r="E211" s="97" t="s">
        <v>3</v>
      </c>
      <c r="F211" s="97" t="s">
        <v>67</v>
      </c>
      <c r="G211" s="97" t="s">
        <v>53</v>
      </c>
      <c r="H211" s="245">
        <v>24800</v>
      </c>
      <c r="I211" s="72" t="s">
        <v>109</v>
      </c>
      <c r="J211" s="91">
        <v>44614</v>
      </c>
      <c r="K211" s="248">
        <f t="shared" si="98"/>
        <v>44619</v>
      </c>
      <c r="L211" s="248">
        <f t="shared" si="99"/>
        <v>44634</v>
      </c>
      <c r="M211" s="248">
        <f t="shared" si="99"/>
        <v>44649</v>
      </c>
      <c r="N211" s="248">
        <f t="shared" si="100"/>
        <v>44654</v>
      </c>
      <c r="O211" s="248">
        <f t="shared" si="100"/>
        <v>44659</v>
      </c>
      <c r="P211" s="248">
        <f t="shared" si="97"/>
        <v>44666</v>
      </c>
      <c r="Q211" s="248">
        <f t="shared" si="97"/>
        <v>44673</v>
      </c>
      <c r="R211" s="248">
        <f t="shared" si="97"/>
        <v>44680</v>
      </c>
      <c r="S211" s="248">
        <f t="shared" si="101"/>
        <v>44690</v>
      </c>
      <c r="U211" s="157"/>
    </row>
    <row r="212" spans="1:21" s="158" customFormat="1" ht="57" x14ac:dyDescent="0.25">
      <c r="A212" s="157"/>
      <c r="B212" s="150"/>
      <c r="C212" s="154" t="s">
        <v>858</v>
      </c>
      <c r="D212" s="310" t="s">
        <v>859</v>
      </c>
      <c r="E212" s="97" t="s">
        <v>3</v>
      </c>
      <c r="F212" s="97" t="s">
        <v>67</v>
      </c>
      <c r="G212" s="97" t="s">
        <v>53</v>
      </c>
      <c r="H212" s="245">
        <v>25000</v>
      </c>
      <c r="I212" s="72" t="s">
        <v>109</v>
      </c>
      <c r="J212" s="91">
        <v>44614</v>
      </c>
      <c r="K212" s="248">
        <f t="shared" si="98"/>
        <v>44619</v>
      </c>
      <c r="L212" s="248">
        <f t="shared" si="99"/>
        <v>44634</v>
      </c>
      <c r="M212" s="248">
        <f t="shared" si="99"/>
        <v>44649</v>
      </c>
      <c r="N212" s="248">
        <f t="shared" si="100"/>
        <v>44654</v>
      </c>
      <c r="O212" s="248">
        <f t="shared" si="100"/>
        <v>44659</v>
      </c>
      <c r="P212" s="248">
        <f t="shared" si="97"/>
        <v>44666</v>
      </c>
      <c r="Q212" s="248">
        <f t="shared" si="97"/>
        <v>44673</v>
      </c>
      <c r="R212" s="248">
        <f t="shared" si="97"/>
        <v>44680</v>
      </c>
      <c r="S212" s="248">
        <f t="shared" si="101"/>
        <v>44690</v>
      </c>
      <c r="U212" s="157"/>
    </row>
    <row r="213" spans="1:21" s="158" customFormat="1" ht="51.6" customHeight="1" x14ac:dyDescent="0.25">
      <c r="A213" s="157"/>
      <c r="B213" s="150"/>
      <c r="C213" s="154" t="s">
        <v>860</v>
      </c>
      <c r="D213" s="310" t="s">
        <v>861</v>
      </c>
      <c r="E213" s="97" t="s">
        <v>3</v>
      </c>
      <c r="F213" s="97" t="s">
        <v>67</v>
      </c>
      <c r="G213" s="97" t="s">
        <v>53</v>
      </c>
      <c r="H213" s="245">
        <v>16000</v>
      </c>
      <c r="I213" s="72" t="s">
        <v>109</v>
      </c>
      <c r="J213" s="91">
        <v>44614</v>
      </c>
      <c r="K213" s="248">
        <f t="shared" si="98"/>
        <v>44619</v>
      </c>
      <c r="L213" s="248">
        <f t="shared" si="99"/>
        <v>44634</v>
      </c>
      <c r="M213" s="248">
        <f t="shared" si="99"/>
        <v>44649</v>
      </c>
      <c r="N213" s="248">
        <f t="shared" si="100"/>
        <v>44654</v>
      </c>
      <c r="O213" s="248">
        <f t="shared" si="100"/>
        <v>44659</v>
      </c>
      <c r="P213" s="248">
        <f t="shared" si="97"/>
        <v>44666</v>
      </c>
      <c r="Q213" s="248">
        <f t="shared" si="97"/>
        <v>44673</v>
      </c>
      <c r="R213" s="248">
        <f t="shared" si="97"/>
        <v>44680</v>
      </c>
      <c r="S213" s="248">
        <f t="shared" si="101"/>
        <v>44690</v>
      </c>
      <c r="U213" s="157"/>
    </row>
    <row r="214" spans="1:21" s="158" customFormat="1" ht="51.6" customHeight="1" x14ac:dyDescent="0.25">
      <c r="A214" s="157"/>
      <c r="B214" s="150"/>
      <c r="C214" s="154" t="s">
        <v>862</v>
      </c>
      <c r="D214" s="310" t="s">
        <v>863</v>
      </c>
      <c r="E214" s="97" t="s">
        <v>3</v>
      </c>
      <c r="F214" s="97" t="s">
        <v>67</v>
      </c>
      <c r="G214" s="97" t="s">
        <v>53</v>
      </c>
      <c r="H214" s="245">
        <v>30000</v>
      </c>
      <c r="I214" s="72" t="s">
        <v>109</v>
      </c>
      <c r="J214" s="91">
        <v>44614</v>
      </c>
      <c r="K214" s="248">
        <f t="shared" si="98"/>
        <v>44619</v>
      </c>
      <c r="L214" s="248">
        <f t="shared" si="99"/>
        <v>44634</v>
      </c>
      <c r="M214" s="248">
        <f t="shared" si="99"/>
        <v>44649</v>
      </c>
      <c r="N214" s="248">
        <f t="shared" si="100"/>
        <v>44654</v>
      </c>
      <c r="O214" s="248">
        <f t="shared" si="100"/>
        <v>44659</v>
      </c>
      <c r="P214" s="248">
        <f t="shared" si="97"/>
        <v>44666</v>
      </c>
      <c r="Q214" s="248">
        <f t="shared" si="97"/>
        <v>44673</v>
      </c>
      <c r="R214" s="248">
        <f t="shared" si="97"/>
        <v>44680</v>
      </c>
      <c r="S214" s="248">
        <f t="shared" si="101"/>
        <v>44690</v>
      </c>
      <c r="U214" s="157"/>
    </row>
    <row r="215" spans="1:21" s="158" customFormat="1" ht="57" x14ac:dyDescent="0.25">
      <c r="A215" s="157"/>
      <c r="B215" s="150"/>
      <c r="C215" s="154" t="s">
        <v>864</v>
      </c>
      <c r="D215" s="310" t="s">
        <v>865</v>
      </c>
      <c r="E215" s="97" t="s">
        <v>3</v>
      </c>
      <c r="F215" s="97" t="s">
        <v>67</v>
      </c>
      <c r="G215" s="97" t="s">
        <v>53</v>
      </c>
      <c r="H215" s="245">
        <v>23500</v>
      </c>
      <c r="I215" s="72" t="s">
        <v>109</v>
      </c>
      <c r="J215" s="91">
        <v>44614</v>
      </c>
      <c r="K215" s="248">
        <f t="shared" si="98"/>
        <v>44619</v>
      </c>
      <c r="L215" s="248">
        <f t="shared" si="99"/>
        <v>44634</v>
      </c>
      <c r="M215" s="248">
        <f t="shared" si="99"/>
        <v>44649</v>
      </c>
      <c r="N215" s="248">
        <f t="shared" si="100"/>
        <v>44654</v>
      </c>
      <c r="O215" s="248">
        <f t="shared" si="100"/>
        <v>44659</v>
      </c>
      <c r="P215" s="248">
        <f t="shared" si="97"/>
        <v>44666</v>
      </c>
      <c r="Q215" s="248">
        <f t="shared" si="97"/>
        <v>44673</v>
      </c>
      <c r="R215" s="248">
        <f t="shared" si="97"/>
        <v>44680</v>
      </c>
      <c r="S215" s="248">
        <f t="shared" si="101"/>
        <v>44690</v>
      </c>
      <c r="U215" s="157"/>
    </row>
    <row r="216" spans="1:21" s="158" customFormat="1" ht="99.75" x14ac:dyDescent="0.25">
      <c r="A216" s="157"/>
      <c r="B216" s="150"/>
      <c r="C216" s="154" t="s">
        <v>866</v>
      </c>
      <c r="D216" s="310" t="s">
        <v>867</v>
      </c>
      <c r="E216" s="97" t="s">
        <v>3</v>
      </c>
      <c r="F216" s="97" t="s">
        <v>67</v>
      </c>
      <c r="G216" s="97" t="s">
        <v>53</v>
      </c>
      <c r="H216" s="245">
        <v>74550</v>
      </c>
      <c r="I216" s="72" t="s">
        <v>109</v>
      </c>
      <c r="J216" s="91">
        <v>44614</v>
      </c>
      <c r="K216" s="248">
        <f t="shared" si="98"/>
        <v>44619</v>
      </c>
      <c r="L216" s="248">
        <f t="shared" si="99"/>
        <v>44634</v>
      </c>
      <c r="M216" s="248">
        <f t="shared" si="99"/>
        <v>44649</v>
      </c>
      <c r="N216" s="248">
        <f t="shared" si="100"/>
        <v>44654</v>
      </c>
      <c r="O216" s="248">
        <f t="shared" si="100"/>
        <v>44659</v>
      </c>
      <c r="P216" s="248">
        <f t="shared" si="97"/>
        <v>44666</v>
      </c>
      <c r="Q216" s="248">
        <f t="shared" si="97"/>
        <v>44673</v>
      </c>
      <c r="R216" s="248">
        <f t="shared" si="97"/>
        <v>44680</v>
      </c>
      <c r="S216" s="248">
        <f t="shared" si="101"/>
        <v>44690</v>
      </c>
      <c r="U216" s="157"/>
    </row>
    <row r="217" spans="1:21" s="158" customFormat="1" ht="57" x14ac:dyDescent="0.25">
      <c r="A217" s="157"/>
      <c r="B217" s="150"/>
      <c r="C217" s="154" t="s">
        <v>868</v>
      </c>
      <c r="D217" s="310" t="s">
        <v>869</v>
      </c>
      <c r="E217" s="97" t="s">
        <v>3</v>
      </c>
      <c r="F217" s="97" t="s">
        <v>67</v>
      </c>
      <c r="G217" s="97" t="s">
        <v>53</v>
      </c>
      <c r="H217" s="245">
        <v>28400</v>
      </c>
      <c r="I217" s="72" t="s">
        <v>109</v>
      </c>
      <c r="J217" s="91">
        <v>44614</v>
      </c>
      <c r="K217" s="248">
        <f t="shared" si="98"/>
        <v>44619</v>
      </c>
      <c r="L217" s="248">
        <f t="shared" si="99"/>
        <v>44634</v>
      </c>
      <c r="M217" s="248">
        <f t="shared" si="99"/>
        <v>44649</v>
      </c>
      <c r="N217" s="248">
        <f t="shared" si="100"/>
        <v>44654</v>
      </c>
      <c r="O217" s="248">
        <f t="shared" si="100"/>
        <v>44659</v>
      </c>
      <c r="P217" s="248">
        <f t="shared" si="97"/>
        <v>44666</v>
      </c>
      <c r="Q217" s="248">
        <f t="shared" si="97"/>
        <v>44673</v>
      </c>
      <c r="R217" s="248">
        <f t="shared" si="97"/>
        <v>44680</v>
      </c>
      <c r="S217" s="248">
        <f t="shared" si="101"/>
        <v>44690</v>
      </c>
      <c r="U217" s="157"/>
    </row>
    <row r="218" spans="1:21" s="158" customFormat="1" ht="42.75" x14ac:dyDescent="0.25">
      <c r="A218" s="157"/>
      <c r="B218" s="150"/>
      <c r="C218" s="154" t="s">
        <v>870</v>
      </c>
      <c r="D218" s="310" t="s">
        <v>871</v>
      </c>
      <c r="E218" s="97" t="s">
        <v>3</v>
      </c>
      <c r="F218" s="97" t="s">
        <v>67</v>
      </c>
      <c r="G218" s="97" t="s">
        <v>53</v>
      </c>
      <c r="H218" s="245">
        <v>53000</v>
      </c>
      <c r="I218" s="72" t="s">
        <v>109</v>
      </c>
      <c r="J218" s="91">
        <v>44614</v>
      </c>
      <c r="K218" s="248">
        <f t="shared" si="98"/>
        <v>44619</v>
      </c>
      <c r="L218" s="248">
        <f t="shared" si="99"/>
        <v>44634</v>
      </c>
      <c r="M218" s="248">
        <f t="shared" si="99"/>
        <v>44649</v>
      </c>
      <c r="N218" s="248">
        <f t="shared" si="100"/>
        <v>44654</v>
      </c>
      <c r="O218" s="248">
        <f t="shared" si="100"/>
        <v>44659</v>
      </c>
      <c r="P218" s="248">
        <f t="shared" si="97"/>
        <v>44666</v>
      </c>
      <c r="Q218" s="248">
        <f t="shared" si="97"/>
        <v>44673</v>
      </c>
      <c r="R218" s="248">
        <f t="shared" si="97"/>
        <v>44680</v>
      </c>
      <c r="S218" s="248">
        <f t="shared" si="101"/>
        <v>44690</v>
      </c>
      <c r="U218" s="157"/>
    </row>
    <row r="219" spans="1:21" s="158" customFormat="1" ht="57" x14ac:dyDescent="0.25">
      <c r="A219" s="157"/>
      <c r="B219" s="150"/>
      <c r="C219" s="154" t="s">
        <v>872</v>
      </c>
      <c r="D219" s="310" t="s">
        <v>873</v>
      </c>
      <c r="E219" s="97" t="s">
        <v>3</v>
      </c>
      <c r="F219" s="97" t="s">
        <v>67</v>
      </c>
      <c r="G219" s="97" t="s">
        <v>53</v>
      </c>
      <c r="H219" s="245">
        <v>45000</v>
      </c>
      <c r="I219" s="72" t="s">
        <v>849</v>
      </c>
      <c r="J219" s="91">
        <v>44614</v>
      </c>
      <c r="K219" s="248">
        <f t="shared" si="98"/>
        <v>44619</v>
      </c>
      <c r="L219" s="248">
        <f t="shared" si="99"/>
        <v>44634</v>
      </c>
      <c r="M219" s="248">
        <f t="shared" si="99"/>
        <v>44649</v>
      </c>
      <c r="N219" s="248">
        <f t="shared" si="100"/>
        <v>44654</v>
      </c>
      <c r="O219" s="248">
        <f t="shared" si="100"/>
        <v>44659</v>
      </c>
      <c r="P219" s="248">
        <f t="shared" si="97"/>
        <v>44666</v>
      </c>
      <c r="Q219" s="248">
        <f t="shared" si="97"/>
        <v>44673</v>
      </c>
      <c r="R219" s="248">
        <f t="shared" si="97"/>
        <v>44680</v>
      </c>
      <c r="S219" s="248">
        <f t="shared" si="101"/>
        <v>44690</v>
      </c>
      <c r="U219" s="157"/>
    </row>
    <row r="220" spans="1:21" s="158" customFormat="1" ht="57" x14ac:dyDescent="0.25">
      <c r="A220" s="157"/>
      <c r="B220" s="150"/>
      <c r="C220" s="154" t="s">
        <v>874</v>
      </c>
      <c r="D220" s="310" t="s">
        <v>875</v>
      </c>
      <c r="E220" s="97" t="s">
        <v>3</v>
      </c>
      <c r="F220" s="97" t="s">
        <v>67</v>
      </c>
      <c r="G220" s="97" t="s">
        <v>53</v>
      </c>
      <c r="H220" s="245">
        <v>100000</v>
      </c>
      <c r="I220" s="72" t="s">
        <v>109</v>
      </c>
      <c r="J220" s="91">
        <v>44614</v>
      </c>
      <c r="K220" s="248">
        <f t="shared" si="98"/>
        <v>44619</v>
      </c>
      <c r="L220" s="248">
        <f t="shared" si="99"/>
        <v>44634</v>
      </c>
      <c r="M220" s="248">
        <f t="shared" si="99"/>
        <v>44649</v>
      </c>
      <c r="N220" s="248">
        <f t="shared" si="100"/>
        <v>44654</v>
      </c>
      <c r="O220" s="248">
        <f t="shared" si="100"/>
        <v>44659</v>
      </c>
      <c r="P220" s="248">
        <f t="shared" si="97"/>
        <v>44666</v>
      </c>
      <c r="Q220" s="248">
        <f t="shared" si="97"/>
        <v>44673</v>
      </c>
      <c r="R220" s="248">
        <f t="shared" si="97"/>
        <v>44680</v>
      </c>
      <c r="S220" s="248">
        <f t="shared" si="101"/>
        <v>44690</v>
      </c>
      <c r="U220" s="157"/>
    </row>
    <row r="221" spans="1:21" s="158" customFormat="1" ht="71.25" x14ac:dyDescent="0.25">
      <c r="A221" s="157"/>
      <c r="B221" s="150"/>
      <c r="C221" s="154" t="s">
        <v>876</v>
      </c>
      <c r="D221" s="310" t="s">
        <v>877</v>
      </c>
      <c r="E221" s="97" t="s">
        <v>3</v>
      </c>
      <c r="F221" s="97" t="s">
        <v>67</v>
      </c>
      <c r="G221" s="97" t="s">
        <v>53</v>
      </c>
      <c r="H221" s="245">
        <v>45000</v>
      </c>
      <c r="I221" s="72" t="s">
        <v>109</v>
      </c>
      <c r="J221" s="91">
        <v>44614</v>
      </c>
      <c r="K221" s="248">
        <f t="shared" si="98"/>
        <v>44619</v>
      </c>
      <c r="L221" s="248">
        <f t="shared" si="99"/>
        <v>44634</v>
      </c>
      <c r="M221" s="248">
        <f t="shared" si="99"/>
        <v>44649</v>
      </c>
      <c r="N221" s="248">
        <f t="shared" si="100"/>
        <v>44654</v>
      </c>
      <c r="O221" s="248">
        <f t="shared" si="100"/>
        <v>44659</v>
      </c>
      <c r="P221" s="248">
        <f t="shared" ref="P221:R222" si="102">O221+7</f>
        <v>44666</v>
      </c>
      <c r="Q221" s="248">
        <f t="shared" si="102"/>
        <v>44673</v>
      </c>
      <c r="R221" s="248">
        <f t="shared" si="102"/>
        <v>44680</v>
      </c>
      <c r="S221" s="248">
        <f t="shared" si="101"/>
        <v>44690</v>
      </c>
      <c r="U221" s="157"/>
    </row>
    <row r="222" spans="1:21" s="158" customFormat="1" ht="57" x14ac:dyDescent="0.25">
      <c r="A222" s="157"/>
      <c r="B222" s="150"/>
      <c r="C222" s="154" t="s">
        <v>878</v>
      </c>
      <c r="D222" s="310" t="s">
        <v>879</v>
      </c>
      <c r="E222" s="97" t="s">
        <v>3</v>
      </c>
      <c r="F222" s="97" t="s">
        <v>67</v>
      </c>
      <c r="G222" s="97" t="s">
        <v>53</v>
      </c>
      <c r="H222" s="245">
        <v>63000</v>
      </c>
      <c r="I222" s="72" t="s">
        <v>849</v>
      </c>
      <c r="J222" s="91">
        <v>44615</v>
      </c>
      <c r="K222" s="248">
        <f t="shared" si="98"/>
        <v>44620</v>
      </c>
      <c r="L222" s="248">
        <f t="shared" si="99"/>
        <v>44635</v>
      </c>
      <c r="M222" s="248">
        <f t="shared" si="99"/>
        <v>44650</v>
      </c>
      <c r="N222" s="248">
        <f t="shared" si="100"/>
        <v>44655</v>
      </c>
      <c r="O222" s="248">
        <f t="shared" si="100"/>
        <v>44660</v>
      </c>
      <c r="P222" s="248">
        <f t="shared" si="102"/>
        <v>44667</v>
      </c>
      <c r="Q222" s="248">
        <f t="shared" si="102"/>
        <v>44674</v>
      </c>
      <c r="R222" s="248">
        <f t="shared" si="102"/>
        <v>44681</v>
      </c>
      <c r="S222" s="248">
        <f t="shared" si="101"/>
        <v>44691</v>
      </c>
      <c r="U222" s="157"/>
    </row>
    <row r="223" spans="1:21" ht="28.5" x14ac:dyDescent="0.25">
      <c r="A223" s="157"/>
      <c r="B223" s="149"/>
      <c r="C223" s="154" t="s">
        <v>935</v>
      </c>
      <c r="D223" s="196" t="s">
        <v>235</v>
      </c>
      <c r="E223" s="196" t="s">
        <v>3</v>
      </c>
      <c r="F223" s="263" t="s">
        <v>185</v>
      </c>
      <c r="G223" s="263" t="s">
        <v>53</v>
      </c>
      <c r="H223" s="67">
        <v>70000</v>
      </c>
      <c r="I223" s="32" t="s">
        <v>174</v>
      </c>
      <c r="J223" s="40">
        <v>43232</v>
      </c>
      <c r="K223" s="40">
        <f t="shared" ref="K223" si="103">J223+5</f>
        <v>43237</v>
      </c>
      <c r="L223" s="40">
        <f t="shared" ref="L223:L229" si="104">K223+30</f>
        <v>43267</v>
      </c>
      <c r="M223" s="151">
        <f t="shared" ref="M223:M229" si="105">L223+21</f>
        <v>43288</v>
      </c>
      <c r="N223" s="151">
        <f t="shared" ref="N223" si="106">M223+7</f>
        <v>43295</v>
      </c>
      <c r="O223" s="151">
        <f t="shared" ref="O223:O229" si="107">N223+5</f>
        <v>43300</v>
      </c>
      <c r="P223" s="151">
        <f>O223+7</f>
        <v>43307</v>
      </c>
      <c r="Q223" s="151">
        <f>P223+7</f>
        <v>43314</v>
      </c>
      <c r="R223" s="151">
        <f>Q223+7</f>
        <v>43321</v>
      </c>
      <c r="S223" s="151">
        <f t="shared" ref="S223" si="108">R223+7</f>
        <v>43328</v>
      </c>
      <c r="U223" s="157"/>
    </row>
    <row r="224" spans="1:21" s="109" customFormat="1" ht="69.95" customHeight="1" x14ac:dyDescent="0.25">
      <c r="A224" s="254"/>
      <c r="B224" s="115"/>
      <c r="C224" s="154" t="s">
        <v>966</v>
      </c>
      <c r="D224" s="174" t="s">
        <v>967</v>
      </c>
      <c r="E224" s="174" t="s">
        <v>67</v>
      </c>
      <c r="F224" s="279" t="s">
        <v>185</v>
      </c>
      <c r="G224" s="182" t="s">
        <v>53</v>
      </c>
      <c r="H224" s="103">
        <v>20000</v>
      </c>
      <c r="I224" s="140" t="s">
        <v>224</v>
      </c>
      <c r="J224" s="40">
        <v>44635</v>
      </c>
      <c r="K224" s="201">
        <f t="shared" ref="K224:K230" si="109">J224+5</f>
        <v>44640</v>
      </c>
      <c r="L224" s="201">
        <f t="shared" si="104"/>
        <v>44670</v>
      </c>
      <c r="M224" s="201">
        <f t="shared" si="105"/>
        <v>44691</v>
      </c>
      <c r="N224" s="201">
        <f t="shared" ref="N224:N229" si="110">M224+7</f>
        <v>44698</v>
      </c>
      <c r="O224" s="151">
        <f t="shared" si="107"/>
        <v>44703</v>
      </c>
      <c r="P224" s="151">
        <f t="shared" ref="P224:Q230" si="111">O224+7</f>
        <v>44710</v>
      </c>
      <c r="Q224" s="151">
        <f t="shared" si="111"/>
        <v>44717</v>
      </c>
      <c r="R224" s="201">
        <f t="shared" ref="R224:R229" si="112">N224+7</f>
        <v>44705</v>
      </c>
      <c r="S224" s="201">
        <f t="shared" ref="S224:S230" si="113">R224+7</f>
        <v>44712</v>
      </c>
      <c r="U224" s="204"/>
    </row>
    <row r="225" spans="1:21" s="114" customFormat="1" ht="51" customHeight="1" x14ac:dyDescent="0.25">
      <c r="A225" s="254"/>
      <c r="B225" s="159"/>
      <c r="C225" s="154" t="s">
        <v>968</v>
      </c>
      <c r="D225" s="174" t="s">
        <v>969</v>
      </c>
      <c r="E225" s="174" t="s">
        <v>67</v>
      </c>
      <c r="F225" s="160" t="s">
        <v>185</v>
      </c>
      <c r="G225" s="182" t="s">
        <v>53</v>
      </c>
      <c r="H225" s="102">
        <v>20000</v>
      </c>
      <c r="I225" s="52" t="s">
        <v>223</v>
      </c>
      <c r="J225" s="105">
        <v>44662</v>
      </c>
      <c r="K225" s="201">
        <f t="shared" si="109"/>
        <v>44667</v>
      </c>
      <c r="L225" s="201">
        <f t="shared" si="104"/>
        <v>44697</v>
      </c>
      <c r="M225" s="201">
        <f t="shared" si="105"/>
        <v>44718</v>
      </c>
      <c r="N225" s="201">
        <f t="shared" si="110"/>
        <v>44725</v>
      </c>
      <c r="O225" s="151">
        <f t="shared" si="107"/>
        <v>44730</v>
      </c>
      <c r="P225" s="151">
        <f t="shared" si="111"/>
        <v>44737</v>
      </c>
      <c r="Q225" s="151">
        <f t="shared" si="111"/>
        <v>44744</v>
      </c>
      <c r="R225" s="201">
        <f t="shared" si="112"/>
        <v>44732</v>
      </c>
      <c r="S225" s="201">
        <f t="shared" si="113"/>
        <v>44739</v>
      </c>
      <c r="U225" s="204"/>
    </row>
    <row r="226" spans="1:21" s="109" customFormat="1" ht="82.5" customHeight="1" x14ac:dyDescent="0.25">
      <c r="A226" s="204"/>
      <c r="B226" s="115"/>
      <c r="C226" s="154" t="s">
        <v>970</v>
      </c>
      <c r="D226" s="174" t="s">
        <v>971</v>
      </c>
      <c r="E226" s="174" t="s">
        <v>67</v>
      </c>
      <c r="F226" s="280" t="s">
        <v>185</v>
      </c>
      <c r="G226" s="182" t="s">
        <v>53</v>
      </c>
      <c r="H226" s="104">
        <v>40000</v>
      </c>
      <c r="I226" s="34" t="s">
        <v>223</v>
      </c>
      <c r="J226" s="105">
        <v>44662</v>
      </c>
      <c r="K226" s="201">
        <f t="shared" si="109"/>
        <v>44667</v>
      </c>
      <c r="L226" s="201">
        <f t="shared" si="104"/>
        <v>44697</v>
      </c>
      <c r="M226" s="201">
        <f t="shared" si="105"/>
        <v>44718</v>
      </c>
      <c r="N226" s="201">
        <f t="shared" si="110"/>
        <v>44725</v>
      </c>
      <c r="O226" s="151">
        <f t="shared" si="107"/>
        <v>44730</v>
      </c>
      <c r="P226" s="151">
        <f t="shared" si="111"/>
        <v>44737</v>
      </c>
      <c r="Q226" s="151">
        <f t="shared" si="111"/>
        <v>44744</v>
      </c>
      <c r="R226" s="201">
        <f t="shared" si="112"/>
        <v>44732</v>
      </c>
      <c r="S226" s="201">
        <f t="shared" si="113"/>
        <v>44739</v>
      </c>
      <c r="U226" s="204"/>
    </row>
    <row r="227" spans="1:21" s="109" customFormat="1" ht="75.75" customHeight="1" x14ac:dyDescent="0.25">
      <c r="A227" s="204"/>
      <c r="B227" s="115"/>
      <c r="C227" s="154" t="s">
        <v>972</v>
      </c>
      <c r="D227" s="174" t="s">
        <v>973</v>
      </c>
      <c r="E227" s="174" t="s">
        <v>67</v>
      </c>
      <c r="F227" s="280" t="s">
        <v>185</v>
      </c>
      <c r="G227" s="182" t="s">
        <v>53</v>
      </c>
      <c r="H227" s="256">
        <v>49800</v>
      </c>
      <c r="I227" s="34" t="s">
        <v>223</v>
      </c>
      <c r="J227" s="105">
        <v>44682</v>
      </c>
      <c r="K227" s="201">
        <f t="shared" si="109"/>
        <v>44687</v>
      </c>
      <c r="L227" s="201">
        <f t="shared" si="104"/>
        <v>44717</v>
      </c>
      <c r="M227" s="201">
        <f t="shared" si="105"/>
        <v>44738</v>
      </c>
      <c r="N227" s="201">
        <f t="shared" si="110"/>
        <v>44745</v>
      </c>
      <c r="O227" s="151">
        <f t="shared" si="107"/>
        <v>44750</v>
      </c>
      <c r="P227" s="151">
        <f t="shared" si="111"/>
        <v>44757</v>
      </c>
      <c r="Q227" s="151">
        <f t="shared" si="111"/>
        <v>44764</v>
      </c>
      <c r="R227" s="201">
        <f t="shared" si="112"/>
        <v>44752</v>
      </c>
      <c r="S227" s="201">
        <f t="shared" si="113"/>
        <v>44759</v>
      </c>
      <c r="U227" s="204"/>
    </row>
    <row r="228" spans="1:21" s="114" customFormat="1" ht="28.5" x14ac:dyDescent="0.25">
      <c r="A228" s="204"/>
      <c r="B228" s="159"/>
      <c r="C228" s="154" t="s">
        <v>974</v>
      </c>
      <c r="D228" s="174" t="s">
        <v>975</v>
      </c>
      <c r="E228" s="174" t="s">
        <v>67</v>
      </c>
      <c r="F228" s="280" t="s">
        <v>185</v>
      </c>
      <c r="G228" s="182" t="s">
        <v>53</v>
      </c>
      <c r="H228" s="257">
        <f>[3]Sheet1!$N$15</f>
        <v>59300</v>
      </c>
      <c r="I228" s="51" t="str">
        <f>[3]Sheet1!$K$15</f>
        <v>PB-EUC41</v>
      </c>
      <c r="J228" s="105">
        <v>44631</v>
      </c>
      <c r="K228" s="201">
        <f t="shared" si="109"/>
        <v>44636</v>
      </c>
      <c r="L228" s="201">
        <f t="shared" si="104"/>
        <v>44666</v>
      </c>
      <c r="M228" s="201">
        <f t="shared" si="105"/>
        <v>44687</v>
      </c>
      <c r="N228" s="201">
        <f t="shared" si="110"/>
        <v>44694</v>
      </c>
      <c r="O228" s="151">
        <f t="shared" si="107"/>
        <v>44699</v>
      </c>
      <c r="P228" s="151">
        <f t="shared" si="111"/>
        <v>44706</v>
      </c>
      <c r="Q228" s="151">
        <f t="shared" si="111"/>
        <v>44713</v>
      </c>
      <c r="R228" s="201">
        <f t="shared" si="112"/>
        <v>44701</v>
      </c>
      <c r="S228" s="201">
        <f t="shared" si="113"/>
        <v>44708</v>
      </c>
      <c r="U228" s="204"/>
    </row>
    <row r="229" spans="1:21" s="114" customFormat="1" ht="30.75" customHeight="1" x14ac:dyDescent="0.25">
      <c r="A229" s="204"/>
      <c r="B229" s="159"/>
      <c r="C229" s="154" t="s">
        <v>976</v>
      </c>
      <c r="D229" s="174" t="s">
        <v>977</v>
      </c>
      <c r="E229" s="174" t="s">
        <v>67</v>
      </c>
      <c r="F229" s="280" t="s">
        <v>185</v>
      </c>
      <c r="G229" s="182" t="s">
        <v>53</v>
      </c>
      <c r="H229" s="257">
        <v>20160</v>
      </c>
      <c r="I229" s="49" t="str">
        <f>[3]Sheet1!$K$15</f>
        <v>PB-EUC41</v>
      </c>
      <c r="J229" s="105">
        <v>44621</v>
      </c>
      <c r="K229" s="201">
        <f t="shared" si="109"/>
        <v>44626</v>
      </c>
      <c r="L229" s="201">
        <f t="shared" si="104"/>
        <v>44656</v>
      </c>
      <c r="M229" s="201">
        <f t="shared" si="105"/>
        <v>44677</v>
      </c>
      <c r="N229" s="201">
        <f t="shared" si="110"/>
        <v>44684</v>
      </c>
      <c r="O229" s="151">
        <f t="shared" si="107"/>
        <v>44689</v>
      </c>
      <c r="P229" s="151">
        <f t="shared" si="111"/>
        <v>44696</v>
      </c>
      <c r="Q229" s="151">
        <f t="shared" si="111"/>
        <v>44703</v>
      </c>
      <c r="R229" s="201">
        <f t="shared" si="112"/>
        <v>44691</v>
      </c>
      <c r="S229" s="201">
        <f t="shared" si="113"/>
        <v>44698</v>
      </c>
      <c r="U229" s="204"/>
    </row>
    <row r="230" spans="1:21" ht="28.5" x14ac:dyDescent="0.25">
      <c r="A230" s="157"/>
      <c r="B230" s="150"/>
      <c r="C230" s="154" t="s">
        <v>978</v>
      </c>
      <c r="D230" s="174" t="s">
        <v>979</v>
      </c>
      <c r="E230" s="174" t="s">
        <v>67</v>
      </c>
      <c r="F230" s="280" t="s">
        <v>185</v>
      </c>
      <c r="G230" s="182" t="s">
        <v>53</v>
      </c>
      <c r="H230" s="108">
        <v>15000</v>
      </c>
      <c r="I230" s="34" t="s">
        <v>980</v>
      </c>
      <c r="J230" s="40">
        <v>44607</v>
      </c>
      <c r="K230" s="40">
        <f t="shared" si="109"/>
        <v>44612</v>
      </c>
      <c r="L230" s="40">
        <f>K230+25</f>
        <v>44637</v>
      </c>
      <c r="M230" s="151">
        <f>L230+20</f>
        <v>44657</v>
      </c>
      <c r="N230" s="151">
        <f>M230+10</f>
        <v>44667</v>
      </c>
      <c r="O230" s="151">
        <f>N230+7</f>
        <v>44674</v>
      </c>
      <c r="P230" s="151">
        <f t="shared" si="111"/>
        <v>44681</v>
      </c>
      <c r="Q230" s="151">
        <f t="shared" si="111"/>
        <v>44688</v>
      </c>
      <c r="R230" s="151">
        <f>Q230+7</f>
        <v>44695</v>
      </c>
      <c r="S230" s="151">
        <f t="shared" si="113"/>
        <v>44702</v>
      </c>
      <c r="U230" s="157"/>
    </row>
    <row r="231" spans="1:21" x14ac:dyDescent="0.25">
      <c r="A231" s="157"/>
      <c r="B231" s="150"/>
      <c r="C231" s="194"/>
      <c r="D231" s="194"/>
      <c r="E231" s="194"/>
      <c r="F231" s="194"/>
      <c r="G231" s="194"/>
      <c r="H231" s="194"/>
      <c r="I231" s="75"/>
      <c r="J231" s="45"/>
      <c r="K231" s="45"/>
      <c r="L231" s="45"/>
      <c r="M231" s="45"/>
      <c r="N231" s="45"/>
      <c r="O231" s="45"/>
      <c r="P231" s="45"/>
      <c r="Q231" s="45"/>
      <c r="R231" s="45"/>
      <c r="S231" s="45"/>
      <c r="U231" s="157"/>
    </row>
    <row r="232" spans="1:21" s="149" customFormat="1" ht="54" customHeight="1" x14ac:dyDescent="0.25">
      <c r="A232" s="129"/>
      <c r="B232" s="53"/>
      <c r="C232" s="385" t="s">
        <v>100</v>
      </c>
      <c r="D232" s="366"/>
      <c r="E232" s="366"/>
      <c r="F232" s="366"/>
      <c r="G232" s="366"/>
      <c r="H232" s="369">
        <f>SUM(H5:H230)</f>
        <v>10565429</v>
      </c>
      <c r="I232" s="46"/>
      <c r="J232" s="45"/>
      <c r="K232" s="45"/>
      <c r="L232" s="45"/>
      <c r="M232" s="45"/>
      <c r="N232" s="45"/>
      <c r="O232" s="45"/>
      <c r="P232" s="45"/>
      <c r="Q232" s="45"/>
      <c r="R232" s="45"/>
      <c r="S232" s="45"/>
      <c r="U232" s="129"/>
    </row>
    <row r="233" spans="1:21" ht="56.25" customHeight="1" x14ac:dyDescent="0.25">
      <c r="A233" s="129"/>
      <c r="B233" s="157"/>
      <c r="C233" s="157"/>
      <c r="D233" s="94"/>
      <c r="E233" s="94"/>
      <c r="F233" s="94"/>
      <c r="G233" s="94"/>
      <c r="H233" s="64"/>
      <c r="I233" s="37"/>
      <c r="J233" s="37"/>
      <c r="K233" s="37"/>
      <c r="L233" s="37"/>
      <c r="M233" s="37"/>
      <c r="N233" s="37"/>
      <c r="O233" s="37"/>
      <c r="P233" s="37"/>
      <c r="Q233" s="37"/>
      <c r="R233" s="37"/>
      <c r="S233" s="37"/>
      <c r="T233" s="157"/>
      <c r="U233" s="157"/>
    </row>
  </sheetData>
  <autoFilter ref="A1:U233" xr:uid="{00000000-0009-0000-0000-000000000000}"/>
  <mergeCells count="1">
    <mergeCell ref="D4:S4"/>
  </mergeCells>
  <dataValidations count="2">
    <dataValidation type="textLength" allowBlank="1" showInputMessage="1" showErrorMessage="1" errorTitle="Character Length" error="Value can not exceed 250 characters" sqref="C10 C225:C226 C83:C84 C89:C90 C115 C117 C122:C124 C126:C129 C131 C134:C136 C141:C144 C152 IY161:IY162 SU161:SU162 ACQ161:ACQ162 AMM161:AMM162 AWI161:AWI162 BGE161:BGE162 BQA161:BQA162 BZW161:BZW162 CJS161:CJS162 CTO161:CTO162 DDK161:DDK162 DNG161:DNG162 DXC161:DXC162 EGY161:EGY162 EQU161:EQU162 FAQ161:FAQ162 FKM161:FKM162 FUI161:FUI162 GEE161:GEE162 GOA161:GOA162 GXW161:GXW162 HHS161:HHS162 HRO161:HRO162 IBK161:IBK162 ILG161:ILG162 IVC161:IVC162 JEY161:JEY162 JOU161:JOU162 JYQ161:JYQ162 KIM161:KIM162 KSI161:KSI162 LCE161:LCE162 LMA161:LMA162 LVW161:LVW162 MFS161:MFS162 MPO161:MPO162 MZK161:MZK162 NJG161:NJG162 NTC161:NTC162 OCY161:OCY162 OMU161:OMU162 OWQ161:OWQ162 PGM161:PGM162 PQI161:PQI162 QAE161:QAE162 QKA161:QKA162 QTW161:QTW162 RDS161:RDS162 RNO161:RNO162 RXK161:RXK162 SHG161:SHG162 SRC161:SRC162 TAY161:TAY162 TKU161:TKU162 TUQ161:TUQ162 UEM161:UEM162 UOI161:UOI162 UYE161:UYE162 VIA161:VIA162 VRW161:VRW162 WBS161:WBS162 WLO161:WLO162 WVK161:WVK162 C160:C164 C166 C168:C170 C174:C175 C177:C180 C202:C204 C223 C228:C229 C69:C71" xr:uid="{00000000-0002-0000-0000-000000000000}">
      <formula1>0</formula1>
      <formula2>250</formula2>
    </dataValidation>
    <dataValidation allowBlank="1" showErrorMessage="1" sqref="D122:D136 C181 D163:D182" xr:uid="{00000000-0002-0000-0000-000001000000}"/>
  </dataValidations>
  <pageMargins left="0.7" right="0.7" top="0.75" bottom="0.75" header="0.3" footer="0.3"/>
  <pageSetup scale="25" orientation="portrait" r:id="rId1"/>
  <colBreaks count="1" manualBreakCount="1">
    <brk id="20" max="379"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2D050"/>
  </sheetPr>
  <dimension ref="A1:AMJ82"/>
  <sheetViews>
    <sheetView zoomScale="95" zoomScaleNormal="95" workbookViewId="0">
      <selection activeCell="C6" sqref="C6"/>
    </sheetView>
  </sheetViews>
  <sheetFormatPr defaultColWidth="9.25" defaultRowHeight="14.25" x14ac:dyDescent="0.2"/>
  <cols>
    <col min="1" max="1" width="2.75" style="150" customWidth="1"/>
    <col min="2" max="2" width="3.75" style="149" customWidth="1"/>
    <col min="3" max="3" width="63.875" style="95" customWidth="1"/>
    <col min="4" max="4" width="21.75" style="150" customWidth="1"/>
    <col min="5" max="5" width="13.25" style="187" customWidth="1"/>
    <col min="6" max="6" width="14.5" style="150" customWidth="1"/>
    <col min="7" max="7" width="14.5" style="187" customWidth="1"/>
    <col min="8" max="8" width="26.625" style="65" customWidth="1"/>
    <col min="9" max="9" width="15.625" style="137" customWidth="1"/>
    <col min="10" max="19" width="14.75" style="137" customWidth="1"/>
    <col min="20" max="20" width="7.5" style="150" customWidth="1"/>
    <col min="21" max="21" width="3" style="150" customWidth="1"/>
    <col min="22" max="16384" width="9.25" style="150"/>
  </cols>
  <sheetData>
    <row r="1" spans="1:21" x14ac:dyDescent="0.2">
      <c r="A1" s="157"/>
      <c r="B1" s="38"/>
      <c r="C1" s="94"/>
      <c r="D1" s="157"/>
      <c r="E1" s="186"/>
      <c r="F1" s="157"/>
      <c r="G1" s="186"/>
      <c r="H1" s="64"/>
      <c r="I1" s="37"/>
      <c r="J1" s="37"/>
      <c r="K1" s="37"/>
      <c r="L1" s="37"/>
      <c r="M1" s="37"/>
      <c r="N1" s="37"/>
      <c r="O1" s="37"/>
      <c r="P1" s="37"/>
      <c r="Q1" s="37"/>
      <c r="R1" s="37"/>
      <c r="S1" s="37"/>
      <c r="T1" s="157"/>
      <c r="U1" s="157"/>
    </row>
    <row r="2" spans="1:21" x14ac:dyDescent="0.2">
      <c r="A2" s="157"/>
      <c r="U2" s="157"/>
    </row>
    <row r="3" spans="1:21" ht="60" x14ac:dyDescent="0.25">
      <c r="A3" s="157"/>
      <c r="B3" s="312"/>
      <c r="C3" s="313" t="s">
        <v>92</v>
      </c>
      <c r="D3" s="314" t="s">
        <v>86</v>
      </c>
      <c r="E3" s="315" t="s">
        <v>81</v>
      </c>
      <c r="F3" s="316" t="s">
        <v>80</v>
      </c>
      <c r="G3" s="315" t="s">
        <v>59</v>
      </c>
      <c r="H3" s="66" t="s">
        <v>87</v>
      </c>
      <c r="I3" s="41" t="s">
        <v>88</v>
      </c>
      <c r="J3" s="42" t="s">
        <v>66</v>
      </c>
      <c r="K3" s="42" t="s">
        <v>60</v>
      </c>
      <c r="L3" s="42" t="s">
        <v>61</v>
      </c>
      <c r="M3" s="42" t="s">
        <v>62</v>
      </c>
      <c r="N3" s="42" t="s">
        <v>63</v>
      </c>
      <c r="O3" s="42" t="s">
        <v>69</v>
      </c>
      <c r="P3" s="42" t="s">
        <v>68</v>
      </c>
      <c r="Q3" s="42" t="s">
        <v>63</v>
      </c>
      <c r="R3" s="42" t="s">
        <v>64</v>
      </c>
      <c r="S3" s="42" t="s">
        <v>65</v>
      </c>
      <c r="U3" s="157"/>
    </row>
    <row r="4" spans="1:21" ht="15" x14ac:dyDescent="0.25">
      <c r="A4" s="157"/>
      <c r="C4" s="96" t="s">
        <v>82</v>
      </c>
      <c r="D4" s="398"/>
      <c r="E4" s="399"/>
      <c r="F4" s="399"/>
      <c r="G4" s="399"/>
      <c r="H4" s="399"/>
      <c r="I4" s="399"/>
      <c r="J4" s="399"/>
      <c r="K4" s="399"/>
      <c r="L4" s="399"/>
      <c r="M4" s="399"/>
      <c r="N4" s="399"/>
      <c r="O4" s="399"/>
      <c r="P4" s="399"/>
      <c r="Q4" s="399"/>
      <c r="R4" s="399"/>
      <c r="S4" s="400"/>
      <c r="U4" s="157"/>
    </row>
    <row r="5" spans="1:21" ht="30" customHeight="1" x14ac:dyDescent="0.2">
      <c r="A5" s="157"/>
      <c r="B5" s="150"/>
      <c r="C5" s="166" t="s">
        <v>240</v>
      </c>
      <c r="D5" s="33" t="s">
        <v>110</v>
      </c>
      <c r="E5" s="288" t="s">
        <v>6</v>
      </c>
      <c r="F5" s="1" t="s">
        <v>85</v>
      </c>
      <c r="G5" s="188" t="s">
        <v>53</v>
      </c>
      <c r="H5" s="103">
        <v>5227.21</v>
      </c>
      <c r="I5" s="2" t="s">
        <v>94</v>
      </c>
      <c r="J5" s="151">
        <v>44713</v>
      </c>
      <c r="K5" s="151">
        <f>J5+5</f>
        <v>44718</v>
      </c>
      <c r="L5" s="151">
        <f>K5+30</f>
        <v>44748</v>
      </c>
      <c r="M5" s="151">
        <f>L5+21</f>
        <v>44769</v>
      </c>
      <c r="N5" s="151">
        <f>M5+7</f>
        <v>44776</v>
      </c>
      <c r="O5" s="151" t="s">
        <v>90</v>
      </c>
      <c r="P5" s="151" t="s">
        <v>90</v>
      </c>
      <c r="Q5" s="151" t="s">
        <v>90</v>
      </c>
      <c r="R5" s="151">
        <f>N5+7</f>
        <v>44783</v>
      </c>
      <c r="S5" s="151">
        <f>R5+7</f>
        <v>44790</v>
      </c>
      <c r="U5" s="157"/>
    </row>
    <row r="6" spans="1:21" ht="30" customHeight="1" x14ac:dyDescent="0.2">
      <c r="A6" s="157"/>
      <c r="B6" s="150"/>
      <c r="C6" s="389" t="s">
        <v>1005</v>
      </c>
      <c r="D6" s="33" t="s">
        <v>244</v>
      </c>
      <c r="E6" s="288" t="s">
        <v>6</v>
      </c>
      <c r="F6" s="1" t="s">
        <v>85</v>
      </c>
      <c r="G6" s="188" t="s">
        <v>53</v>
      </c>
      <c r="H6" s="103">
        <v>21000</v>
      </c>
      <c r="I6" s="2" t="s">
        <v>94</v>
      </c>
      <c r="J6" s="151">
        <v>44714</v>
      </c>
      <c r="K6" s="151">
        <f>J6+5</f>
        <v>44719</v>
      </c>
      <c r="L6" s="151">
        <f>K6+30</f>
        <v>44749</v>
      </c>
      <c r="M6" s="151">
        <f>L6+21</f>
        <v>44770</v>
      </c>
      <c r="N6" s="151">
        <f>M6+7</f>
        <v>44777</v>
      </c>
      <c r="O6" s="151" t="s">
        <v>90</v>
      </c>
      <c r="P6" s="151" t="s">
        <v>90</v>
      </c>
      <c r="Q6" s="151" t="s">
        <v>90</v>
      </c>
      <c r="R6" s="151">
        <f>N6+7</f>
        <v>44784</v>
      </c>
      <c r="S6" s="151">
        <f>R6+7</f>
        <v>44791</v>
      </c>
      <c r="U6" s="157"/>
    </row>
    <row r="7" spans="1:21" x14ac:dyDescent="0.2">
      <c r="A7" s="157"/>
      <c r="B7" s="150"/>
      <c r="C7" s="166" t="s">
        <v>241</v>
      </c>
      <c r="D7" s="33" t="s">
        <v>245</v>
      </c>
      <c r="E7" s="288" t="s">
        <v>6</v>
      </c>
      <c r="F7" s="146" t="s">
        <v>91</v>
      </c>
      <c r="G7" s="189" t="s">
        <v>53</v>
      </c>
      <c r="H7" s="103">
        <v>75000</v>
      </c>
      <c r="I7" s="3" t="s">
        <v>94</v>
      </c>
      <c r="J7" s="151">
        <v>44652</v>
      </c>
      <c r="K7" s="151">
        <f>J7+5</f>
        <v>44657</v>
      </c>
      <c r="L7" s="151">
        <f>K7+7</f>
        <v>44664</v>
      </c>
      <c r="M7" s="151">
        <f>L7+21</f>
        <v>44685</v>
      </c>
      <c r="N7" s="151">
        <f>M7+7</f>
        <v>44692</v>
      </c>
      <c r="O7" s="151" t="s">
        <v>90</v>
      </c>
      <c r="P7" s="151" t="s">
        <v>90</v>
      </c>
      <c r="Q7" s="151" t="s">
        <v>90</v>
      </c>
      <c r="R7" s="151">
        <f>N7+7</f>
        <v>44699</v>
      </c>
      <c r="S7" s="151">
        <f>R7+7</f>
        <v>44706</v>
      </c>
      <c r="U7" s="157"/>
    </row>
    <row r="8" spans="1:21" x14ac:dyDescent="0.2">
      <c r="A8" s="157"/>
      <c r="B8" s="150"/>
      <c r="C8" s="144" t="s">
        <v>242</v>
      </c>
      <c r="D8" s="33" t="s">
        <v>111</v>
      </c>
      <c r="E8" s="288" t="s">
        <v>6</v>
      </c>
      <c r="F8" s="146" t="s">
        <v>91</v>
      </c>
      <c r="G8" s="189" t="s">
        <v>53</v>
      </c>
      <c r="H8" s="103">
        <v>110000</v>
      </c>
      <c r="I8" s="3" t="s">
        <v>94</v>
      </c>
      <c r="J8" s="151">
        <v>44651</v>
      </c>
      <c r="K8" s="151">
        <f t="shared" ref="K8:K9" si="0">J8+5</f>
        <v>44656</v>
      </c>
      <c r="L8" s="151">
        <f t="shared" ref="L8:L9" si="1">K8+7</f>
        <v>44663</v>
      </c>
      <c r="M8" s="151">
        <f t="shared" ref="M8:M9" si="2">L8+21</f>
        <v>44684</v>
      </c>
      <c r="N8" s="151">
        <f t="shared" ref="N8:N9" si="3">M8+7</f>
        <v>44691</v>
      </c>
      <c r="O8" s="151" t="s">
        <v>90</v>
      </c>
      <c r="P8" s="151" t="s">
        <v>90</v>
      </c>
      <c r="Q8" s="151" t="s">
        <v>90</v>
      </c>
      <c r="R8" s="151">
        <f t="shared" ref="R8:R9" si="4">N8+7</f>
        <v>44698</v>
      </c>
      <c r="S8" s="151">
        <f t="shared" ref="S8:S9" si="5">R8+7</f>
        <v>44705</v>
      </c>
      <c r="U8" s="157"/>
    </row>
    <row r="9" spans="1:21" ht="28.5" x14ac:dyDescent="0.2">
      <c r="A9" s="157"/>
      <c r="B9" s="150"/>
      <c r="C9" s="1" t="s">
        <v>243</v>
      </c>
      <c r="D9" s="33" t="s">
        <v>246</v>
      </c>
      <c r="E9" s="288" t="s">
        <v>6</v>
      </c>
      <c r="F9" s="146" t="s">
        <v>91</v>
      </c>
      <c r="G9" s="189" t="s">
        <v>53</v>
      </c>
      <c r="H9" s="103">
        <v>50000</v>
      </c>
      <c r="I9" s="3" t="s">
        <v>94</v>
      </c>
      <c r="J9" s="151">
        <v>44682</v>
      </c>
      <c r="K9" s="151">
        <f t="shared" si="0"/>
        <v>44687</v>
      </c>
      <c r="L9" s="151">
        <f t="shared" si="1"/>
        <v>44694</v>
      </c>
      <c r="M9" s="151">
        <f t="shared" si="2"/>
        <v>44715</v>
      </c>
      <c r="N9" s="151">
        <f t="shared" si="3"/>
        <v>44722</v>
      </c>
      <c r="O9" s="151" t="s">
        <v>90</v>
      </c>
      <c r="P9" s="151" t="s">
        <v>90</v>
      </c>
      <c r="Q9" s="151" t="s">
        <v>90</v>
      </c>
      <c r="R9" s="151">
        <f t="shared" si="4"/>
        <v>44729</v>
      </c>
      <c r="S9" s="151">
        <f t="shared" si="5"/>
        <v>44736</v>
      </c>
      <c r="U9" s="157"/>
    </row>
    <row r="10" spans="1:21" ht="36" customHeight="1" x14ac:dyDescent="0.2">
      <c r="A10" s="157"/>
      <c r="B10" s="150"/>
      <c r="C10" s="181" t="s">
        <v>329</v>
      </c>
      <c r="D10" s="289" t="s">
        <v>159</v>
      </c>
      <c r="E10" s="288" t="s">
        <v>6</v>
      </c>
      <c r="F10" s="165" t="s">
        <v>85</v>
      </c>
      <c r="G10" s="190" t="s">
        <v>53</v>
      </c>
      <c r="H10" s="103">
        <v>10000</v>
      </c>
      <c r="I10" s="140" t="s">
        <v>165</v>
      </c>
      <c r="J10" s="113">
        <v>44576</v>
      </c>
      <c r="K10" s="183">
        <v>44581</v>
      </c>
      <c r="L10" s="183">
        <v>44588</v>
      </c>
      <c r="M10" s="183">
        <v>44609</v>
      </c>
      <c r="N10" s="183">
        <v>44616</v>
      </c>
      <c r="O10" s="183" t="s">
        <v>90</v>
      </c>
      <c r="P10" s="142" t="s">
        <v>90</v>
      </c>
      <c r="Q10" s="142" t="s">
        <v>90</v>
      </c>
      <c r="R10" s="142" t="s">
        <v>90</v>
      </c>
      <c r="S10" s="141">
        <v>44471</v>
      </c>
      <c r="U10" s="157"/>
    </row>
    <row r="11" spans="1:21" ht="36" customHeight="1" x14ac:dyDescent="0.2">
      <c r="A11" s="157"/>
      <c r="B11" s="150"/>
      <c r="C11" s="184" t="s">
        <v>330</v>
      </c>
      <c r="D11" s="289" t="s">
        <v>160</v>
      </c>
      <c r="E11" s="288" t="s">
        <v>6</v>
      </c>
      <c r="F11" s="165" t="s">
        <v>85</v>
      </c>
      <c r="G11" s="190" t="s">
        <v>53</v>
      </c>
      <c r="H11" s="185">
        <v>5000</v>
      </c>
      <c r="I11" s="140" t="s">
        <v>165</v>
      </c>
      <c r="J11" s="113">
        <v>44576</v>
      </c>
      <c r="K11" s="183">
        <v>44581</v>
      </c>
      <c r="L11" s="183">
        <v>44588</v>
      </c>
      <c r="M11" s="183">
        <v>44609</v>
      </c>
      <c r="N11" s="183">
        <v>44616</v>
      </c>
      <c r="O11" s="183" t="s">
        <v>90</v>
      </c>
      <c r="P11" s="142" t="s">
        <v>90</v>
      </c>
      <c r="Q11" s="142" t="s">
        <v>90</v>
      </c>
      <c r="R11" s="142" t="s">
        <v>90</v>
      </c>
      <c r="S11" s="141">
        <v>44471</v>
      </c>
      <c r="U11" s="157"/>
    </row>
    <row r="12" spans="1:21" ht="32.25" customHeight="1" x14ac:dyDescent="0.2">
      <c r="A12" s="157"/>
      <c r="B12" s="150"/>
      <c r="C12" s="74" t="s">
        <v>331</v>
      </c>
      <c r="D12" s="289" t="s">
        <v>161</v>
      </c>
      <c r="E12" s="288" t="s">
        <v>6</v>
      </c>
      <c r="F12" s="165" t="s">
        <v>85</v>
      </c>
      <c r="G12" s="190" t="s">
        <v>53</v>
      </c>
      <c r="H12" s="67">
        <v>5000</v>
      </c>
      <c r="I12" s="140" t="s">
        <v>165</v>
      </c>
      <c r="J12" s="113">
        <v>44576</v>
      </c>
      <c r="K12" s="183">
        <v>44581</v>
      </c>
      <c r="L12" s="183">
        <v>44588</v>
      </c>
      <c r="M12" s="183">
        <v>44609</v>
      </c>
      <c r="N12" s="183">
        <v>44616</v>
      </c>
      <c r="O12" s="183" t="s">
        <v>90</v>
      </c>
      <c r="P12" s="142" t="s">
        <v>90</v>
      </c>
      <c r="Q12" s="142" t="s">
        <v>90</v>
      </c>
      <c r="R12" s="142" t="s">
        <v>90</v>
      </c>
      <c r="S12" s="141">
        <v>44471</v>
      </c>
      <c r="U12" s="157"/>
    </row>
    <row r="13" spans="1:21" ht="26.45" customHeight="1" x14ac:dyDescent="0.2">
      <c r="A13" s="157"/>
      <c r="B13" s="150"/>
      <c r="C13" s="74" t="s">
        <v>332</v>
      </c>
      <c r="D13" s="289" t="s">
        <v>162</v>
      </c>
      <c r="E13" s="288" t="s">
        <v>6</v>
      </c>
      <c r="F13" s="165" t="s">
        <v>85</v>
      </c>
      <c r="G13" s="190" t="s">
        <v>53</v>
      </c>
      <c r="H13" s="67">
        <v>5000</v>
      </c>
      <c r="I13" s="140" t="s">
        <v>165</v>
      </c>
      <c r="J13" s="113">
        <v>44576</v>
      </c>
      <c r="K13" s="183">
        <v>44581</v>
      </c>
      <c r="L13" s="183">
        <v>44588</v>
      </c>
      <c r="M13" s="183">
        <v>44609</v>
      </c>
      <c r="N13" s="183">
        <v>44616</v>
      </c>
      <c r="O13" s="183" t="s">
        <v>90</v>
      </c>
      <c r="P13" s="142" t="s">
        <v>90</v>
      </c>
      <c r="Q13" s="142" t="s">
        <v>90</v>
      </c>
      <c r="R13" s="142" t="s">
        <v>90</v>
      </c>
      <c r="S13" s="141">
        <v>44471</v>
      </c>
      <c r="U13" s="157"/>
    </row>
    <row r="14" spans="1:21" ht="37.5" customHeight="1" x14ac:dyDescent="0.2">
      <c r="A14" s="157"/>
      <c r="B14" s="150"/>
      <c r="C14" s="181" t="s">
        <v>333</v>
      </c>
      <c r="D14" s="289" t="s">
        <v>163</v>
      </c>
      <c r="E14" s="288" t="s">
        <v>6</v>
      </c>
      <c r="F14" s="165" t="s">
        <v>85</v>
      </c>
      <c r="G14" s="190" t="s">
        <v>53</v>
      </c>
      <c r="H14" s="103">
        <v>10000</v>
      </c>
      <c r="I14" s="140" t="s">
        <v>165</v>
      </c>
      <c r="J14" s="113">
        <v>44576</v>
      </c>
      <c r="K14" s="183">
        <v>44581</v>
      </c>
      <c r="L14" s="183">
        <v>44588</v>
      </c>
      <c r="M14" s="183">
        <v>44609</v>
      </c>
      <c r="N14" s="183">
        <v>44616</v>
      </c>
      <c r="O14" s="183" t="s">
        <v>90</v>
      </c>
      <c r="P14" s="142" t="s">
        <v>90</v>
      </c>
      <c r="Q14" s="142" t="s">
        <v>90</v>
      </c>
      <c r="R14" s="142" t="s">
        <v>90</v>
      </c>
      <c r="S14" s="141">
        <v>44471</v>
      </c>
      <c r="U14" s="157"/>
    </row>
    <row r="15" spans="1:21" ht="33" customHeight="1" x14ac:dyDescent="0.2">
      <c r="A15" s="157"/>
      <c r="B15" s="150"/>
      <c r="C15" s="181" t="s">
        <v>334</v>
      </c>
      <c r="D15" s="289" t="s">
        <v>335</v>
      </c>
      <c r="E15" s="288" t="s">
        <v>6</v>
      </c>
      <c r="F15" s="165" t="s">
        <v>85</v>
      </c>
      <c r="G15" s="190" t="s">
        <v>53</v>
      </c>
      <c r="H15" s="67">
        <v>5000</v>
      </c>
      <c r="I15" s="140" t="s">
        <v>165</v>
      </c>
      <c r="J15" s="113">
        <v>44576</v>
      </c>
      <c r="K15" s="183">
        <v>44581</v>
      </c>
      <c r="L15" s="183">
        <v>44588</v>
      </c>
      <c r="M15" s="183">
        <v>44609</v>
      </c>
      <c r="N15" s="183">
        <v>44616</v>
      </c>
      <c r="O15" s="183" t="s">
        <v>90</v>
      </c>
      <c r="P15" s="142" t="s">
        <v>90</v>
      </c>
      <c r="Q15" s="142" t="s">
        <v>90</v>
      </c>
      <c r="R15" s="142" t="s">
        <v>90</v>
      </c>
      <c r="S15" s="141">
        <v>44471</v>
      </c>
      <c r="U15" s="157"/>
    </row>
    <row r="16" spans="1:21" ht="30.75" customHeight="1" x14ac:dyDescent="0.2">
      <c r="A16" s="157"/>
      <c r="B16" s="150"/>
      <c r="C16" s="181" t="s">
        <v>336</v>
      </c>
      <c r="D16" s="289" t="s">
        <v>337</v>
      </c>
      <c r="E16" s="288" t="s">
        <v>6</v>
      </c>
      <c r="F16" s="165" t="s">
        <v>85</v>
      </c>
      <c r="G16" s="190" t="s">
        <v>53</v>
      </c>
      <c r="H16" s="103">
        <v>50000</v>
      </c>
      <c r="I16" s="140" t="s">
        <v>165</v>
      </c>
      <c r="J16" s="113">
        <v>44576</v>
      </c>
      <c r="K16" s="183">
        <v>44581</v>
      </c>
      <c r="L16" s="183">
        <v>44588</v>
      </c>
      <c r="M16" s="183">
        <v>44609</v>
      </c>
      <c r="N16" s="183">
        <v>44616</v>
      </c>
      <c r="O16" s="183" t="s">
        <v>90</v>
      </c>
      <c r="P16" s="142" t="s">
        <v>90</v>
      </c>
      <c r="Q16" s="142" t="s">
        <v>90</v>
      </c>
      <c r="R16" s="142" t="s">
        <v>90</v>
      </c>
      <c r="S16" s="141">
        <v>44471</v>
      </c>
      <c r="U16" s="157"/>
    </row>
    <row r="17" spans="1:1024" x14ac:dyDescent="0.2">
      <c r="A17" s="157"/>
      <c r="B17" s="150"/>
      <c r="C17" s="181" t="s">
        <v>338</v>
      </c>
      <c r="D17" s="289" t="s">
        <v>339</v>
      </c>
      <c r="E17" s="288" t="s">
        <v>6</v>
      </c>
      <c r="F17" s="165" t="s">
        <v>85</v>
      </c>
      <c r="G17" s="190" t="s">
        <v>53</v>
      </c>
      <c r="H17" s="67">
        <v>10000</v>
      </c>
      <c r="I17" s="140" t="s">
        <v>165</v>
      </c>
      <c r="J17" s="113">
        <v>44576</v>
      </c>
      <c r="K17" s="183">
        <v>44581</v>
      </c>
      <c r="L17" s="183">
        <v>44588</v>
      </c>
      <c r="M17" s="183">
        <v>44609</v>
      </c>
      <c r="N17" s="183">
        <v>44616</v>
      </c>
      <c r="O17" s="183" t="s">
        <v>90</v>
      </c>
      <c r="P17" s="142" t="s">
        <v>90</v>
      </c>
      <c r="Q17" s="142" t="s">
        <v>90</v>
      </c>
      <c r="R17" s="142" t="s">
        <v>90</v>
      </c>
      <c r="S17" s="141">
        <v>44471</v>
      </c>
      <c r="U17" s="157"/>
    </row>
    <row r="18" spans="1:1024" s="193" customFormat="1" ht="28.5" x14ac:dyDescent="0.25">
      <c r="A18" s="157"/>
      <c r="B18" s="150"/>
      <c r="C18" s="213" t="s">
        <v>344</v>
      </c>
      <c r="D18" s="213" t="s">
        <v>345</v>
      </c>
      <c r="E18" s="288" t="s">
        <v>6</v>
      </c>
      <c r="F18" s="213" t="s">
        <v>182</v>
      </c>
      <c r="G18" s="213" t="s">
        <v>55</v>
      </c>
      <c r="H18" s="317">
        <v>50000</v>
      </c>
      <c r="I18" s="333" t="s">
        <v>94</v>
      </c>
      <c r="J18" s="319">
        <v>44743</v>
      </c>
      <c r="K18" s="319">
        <f>J18+5</f>
        <v>44748</v>
      </c>
      <c r="L18" s="319">
        <f>K18+30</f>
        <v>44778</v>
      </c>
      <c r="M18" s="319">
        <f>L18+21</f>
        <v>44799</v>
      </c>
      <c r="N18" s="319">
        <f>M18+7</f>
        <v>44806</v>
      </c>
      <c r="O18" s="319" t="s">
        <v>90</v>
      </c>
      <c r="P18" s="319" t="s">
        <v>90</v>
      </c>
      <c r="Q18" s="319" t="s">
        <v>90</v>
      </c>
      <c r="R18" s="319">
        <f>N18+7</f>
        <v>44813</v>
      </c>
      <c r="S18" s="319">
        <f>R18+7</f>
        <v>44820</v>
      </c>
      <c r="T18" s="48"/>
      <c r="U18" s="192"/>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8"/>
      <c r="CK18" s="48"/>
      <c r="CL18" s="48"/>
      <c r="CM18" s="48"/>
      <c r="CN18" s="48"/>
      <c r="CO18" s="48"/>
      <c r="CP18" s="48"/>
      <c r="CQ18" s="48"/>
      <c r="CR18" s="48"/>
      <c r="CS18" s="48"/>
      <c r="CT18" s="48"/>
      <c r="CU18" s="48"/>
      <c r="CV18" s="48"/>
      <c r="CW18" s="48"/>
      <c r="CX18" s="48"/>
      <c r="CY18" s="48"/>
      <c r="CZ18" s="48"/>
      <c r="DA18" s="48"/>
      <c r="DB18" s="48"/>
      <c r="DC18" s="48"/>
      <c r="DD18" s="48"/>
      <c r="DE18" s="48"/>
      <c r="DF18" s="48"/>
      <c r="DG18" s="48"/>
      <c r="DH18" s="48"/>
      <c r="DI18" s="48"/>
      <c r="DJ18" s="48"/>
      <c r="DK18" s="48"/>
      <c r="DL18" s="48"/>
      <c r="DM18" s="48"/>
      <c r="DN18" s="48"/>
      <c r="DO18" s="48"/>
      <c r="DP18" s="48"/>
      <c r="DQ18" s="48"/>
      <c r="DR18" s="48"/>
      <c r="DS18" s="48"/>
      <c r="DT18" s="48"/>
      <c r="DU18" s="48"/>
      <c r="DV18" s="48"/>
      <c r="DW18" s="48"/>
      <c r="DX18" s="48"/>
      <c r="DY18" s="48"/>
      <c r="DZ18" s="48"/>
      <c r="EA18" s="48"/>
      <c r="EB18" s="48"/>
      <c r="EC18" s="48"/>
      <c r="ED18" s="48"/>
      <c r="EE18" s="48"/>
      <c r="EF18" s="48"/>
      <c r="EG18" s="48"/>
      <c r="EH18" s="48"/>
      <c r="EI18" s="48"/>
      <c r="EJ18" s="48"/>
      <c r="EK18" s="48"/>
      <c r="EL18" s="48"/>
      <c r="EM18" s="48"/>
      <c r="EN18" s="48"/>
      <c r="EO18" s="48"/>
      <c r="EP18" s="48"/>
      <c r="EQ18" s="48"/>
      <c r="ER18" s="48"/>
      <c r="ES18" s="48"/>
      <c r="ET18" s="48"/>
      <c r="EU18" s="48"/>
      <c r="EV18" s="48"/>
      <c r="EW18" s="48"/>
      <c r="EX18" s="48"/>
      <c r="EY18" s="48"/>
      <c r="EZ18" s="48"/>
      <c r="FA18" s="48"/>
      <c r="FB18" s="48"/>
      <c r="FC18" s="48"/>
      <c r="FD18" s="48"/>
      <c r="FE18" s="48"/>
      <c r="FF18" s="48"/>
      <c r="FG18" s="48"/>
      <c r="FH18" s="48"/>
      <c r="FI18" s="48"/>
      <c r="FJ18" s="48"/>
      <c r="FK18" s="48"/>
      <c r="FL18" s="48"/>
      <c r="FM18" s="48"/>
      <c r="FN18" s="48"/>
      <c r="FO18" s="48"/>
      <c r="FP18" s="48"/>
      <c r="FQ18" s="48"/>
      <c r="FR18" s="48"/>
      <c r="FS18" s="48"/>
      <c r="FT18" s="48"/>
      <c r="FU18" s="48"/>
      <c r="FV18" s="48"/>
      <c r="FW18" s="48"/>
      <c r="FX18" s="48"/>
      <c r="FY18" s="48"/>
      <c r="FZ18" s="48"/>
      <c r="GA18" s="48"/>
      <c r="GB18" s="48"/>
      <c r="GC18" s="48"/>
      <c r="GD18" s="48"/>
      <c r="GE18" s="48"/>
      <c r="GF18" s="48"/>
      <c r="GG18" s="48"/>
      <c r="GH18" s="48"/>
      <c r="GI18" s="48"/>
      <c r="GJ18" s="48"/>
      <c r="GK18" s="48"/>
      <c r="GL18" s="48"/>
      <c r="GM18" s="48"/>
      <c r="GN18" s="48"/>
      <c r="GO18" s="48"/>
      <c r="GP18" s="48"/>
      <c r="GQ18" s="48"/>
      <c r="GR18" s="48"/>
      <c r="GS18" s="48"/>
      <c r="GT18" s="48"/>
      <c r="GU18" s="48"/>
      <c r="GV18" s="48"/>
      <c r="GW18" s="48"/>
      <c r="GX18" s="48"/>
      <c r="GY18" s="48"/>
      <c r="GZ18" s="48"/>
      <c r="HA18" s="48"/>
      <c r="HB18" s="48"/>
      <c r="HC18" s="48"/>
      <c r="HD18" s="48"/>
      <c r="HE18" s="48"/>
      <c r="HF18" s="48"/>
      <c r="HG18" s="48"/>
      <c r="HH18" s="48"/>
      <c r="HI18" s="48"/>
      <c r="HJ18" s="48"/>
      <c r="HK18" s="48"/>
      <c r="HL18" s="48"/>
      <c r="HM18" s="48"/>
      <c r="HN18" s="48"/>
      <c r="HO18" s="48"/>
      <c r="HP18" s="48"/>
      <c r="HQ18" s="48"/>
      <c r="HR18" s="48"/>
      <c r="HS18" s="48"/>
      <c r="HT18" s="48"/>
      <c r="HU18" s="48"/>
      <c r="HV18" s="48"/>
      <c r="HW18" s="48"/>
      <c r="HX18" s="48"/>
      <c r="HY18" s="48"/>
      <c r="HZ18" s="48"/>
      <c r="IA18" s="48"/>
      <c r="IB18" s="48"/>
      <c r="IC18" s="48"/>
      <c r="ID18" s="48"/>
      <c r="IE18" s="48"/>
      <c r="IF18" s="48"/>
      <c r="IG18" s="48"/>
      <c r="IH18" s="48"/>
      <c r="II18" s="48"/>
      <c r="IJ18" s="48"/>
      <c r="IK18" s="48"/>
      <c r="IL18" s="48"/>
      <c r="IM18" s="48"/>
      <c r="IN18" s="48"/>
      <c r="IO18" s="48"/>
      <c r="IP18" s="48"/>
      <c r="IQ18" s="48"/>
      <c r="IR18" s="48"/>
      <c r="IS18" s="48"/>
      <c r="IT18" s="48"/>
      <c r="IU18" s="48"/>
      <c r="IV18" s="48"/>
      <c r="IW18" s="48"/>
      <c r="IX18" s="48"/>
      <c r="IY18" s="48"/>
      <c r="IZ18" s="48"/>
      <c r="JA18" s="48"/>
      <c r="JB18" s="48"/>
      <c r="JC18" s="48"/>
      <c r="JD18" s="48"/>
      <c r="JE18" s="48"/>
      <c r="JF18" s="48"/>
      <c r="JG18" s="48"/>
      <c r="JH18" s="48"/>
      <c r="JI18" s="48"/>
      <c r="JJ18" s="48"/>
      <c r="JK18" s="48"/>
      <c r="JL18" s="48"/>
      <c r="JM18" s="48"/>
      <c r="JN18" s="48"/>
      <c r="JO18" s="48"/>
      <c r="JP18" s="48"/>
      <c r="JQ18" s="48"/>
      <c r="JR18" s="48"/>
      <c r="JS18" s="48"/>
      <c r="JT18" s="48"/>
      <c r="JU18" s="48"/>
      <c r="JV18" s="48"/>
      <c r="JW18" s="48"/>
      <c r="JX18" s="48"/>
      <c r="JY18" s="48"/>
      <c r="JZ18" s="48"/>
      <c r="KA18" s="48"/>
      <c r="KB18" s="48"/>
      <c r="KC18" s="48"/>
      <c r="KD18" s="48"/>
      <c r="KE18" s="48"/>
      <c r="KF18" s="48"/>
      <c r="KG18" s="48"/>
      <c r="KH18" s="48"/>
      <c r="KI18" s="48"/>
      <c r="KJ18" s="48"/>
      <c r="KK18" s="48"/>
      <c r="KL18" s="48"/>
      <c r="KM18" s="48"/>
      <c r="KN18" s="48"/>
      <c r="KO18" s="48"/>
      <c r="KP18" s="48"/>
      <c r="KQ18" s="48"/>
      <c r="KR18" s="48"/>
      <c r="KS18" s="48"/>
      <c r="KT18" s="48"/>
      <c r="KU18" s="48"/>
      <c r="KV18" s="48"/>
      <c r="KW18" s="48"/>
      <c r="KX18" s="48"/>
      <c r="KY18" s="48"/>
      <c r="KZ18" s="48"/>
      <c r="LA18" s="48"/>
      <c r="LB18" s="48"/>
      <c r="LC18" s="48"/>
      <c r="LD18" s="48"/>
      <c r="LE18" s="48"/>
      <c r="LF18" s="48"/>
      <c r="LG18" s="48"/>
      <c r="LH18" s="48"/>
      <c r="LI18" s="48"/>
      <c r="LJ18" s="48"/>
      <c r="LK18" s="48"/>
      <c r="LL18" s="48"/>
      <c r="LM18" s="48"/>
      <c r="LN18" s="48"/>
      <c r="LO18" s="48"/>
      <c r="LP18" s="48"/>
      <c r="LQ18" s="48"/>
      <c r="LR18" s="48"/>
      <c r="LS18" s="48"/>
      <c r="LT18" s="48"/>
      <c r="LU18" s="48"/>
      <c r="LV18" s="48"/>
      <c r="LW18" s="48"/>
      <c r="LX18" s="48"/>
      <c r="LY18" s="48"/>
      <c r="LZ18" s="48"/>
      <c r="MA18" s="48"/>
      <c r="MB18" s="48"/>
      <c r="MC18" s="48"/>
      <c r="MD18" s="48"/>
      <c r="ME18" s="48"/>
      <c r="MF18" s="48"/>
      <c r="MG18" s="48"/>
      <c r="MH18" s="48"/>
      <c r="MI18" s="48"/>
      <c r="MJ18" s="48"/>
      <c r="MK18" s="48"/>
      <c r="ML18" s="48"/>
      <c r="MM18" s="48"/>
      <c r="MN18" s="48"/>
      <c r="MO18" s="48"/>
      <c r="MP18" s="48"/>
      <c r="MQ18" s="48"/>
      <c r="MR18" s="48"/>
      <c r="MS18" s="48"/>
      <c r="MT18" s="48"/>
      <c r="MU18" s="48"/>
      <c r="MV18" s="48"/>
      <c r="MW18" s="48"/>
      <c r="MX18" s="48"/>
      <c r="MY18" s="48"/>
      <c r="MZ18" s="48"/>
      <c r="NA18" s="48"/>
      <c r="NB18" s="48"/>
      <c r="NC18" s="48"/>
      <c r="ND18" s="48"/>
      <c r="NE18" s="48"/>
      <c r="NF18" s="48"/>
      <c r="NG18" s="48"/>
      <c r="NH18" s="48"/>
      <c r="NI18" s="48"/>
      <c r="NJ18" s="48"/>
      <c r="NK18" s="48"/>
      <c r="NL18" s="48"/>
      <c r="NM18" s="48"/>
      <c r="NN18" s="48"/>
      <c r="NO18" s="48"/>
      <c r="NP18" s="48"/>
      <c r="NQ18" s="48"/>
      <c r="NR18" s="48"/>
      <c r="NS18" s="48"/>
      <c r="NT18" s="48"/>
      <c r="NU18" s="48"/>
      <c r="NV18" s="48"/>
      <c r="NW18" s="48"/>
      <c r="NX18" s="48"/>
      <c r="NY18" s="48"/>
      <c r="NZ18" s="48"/>
      <c r="OA18" s="48"/>
      <c r="OB18" s="48"/>
      <c r="OC18" s="48"/>
      <c r="OD18" s="48"/>
      <c r="OE18" s="48"/>
      <c r="OF18" s="48"/>
      <c r="OG18" s="48"/>
      <c r="OH18" s="48"/>
      <c r="OI18" s="48"/>
      <c r="OJ18" s="48"/>
      <c r="OK18" s="48"/>
      <c r="OL18" s="48"/>
      <c r="OM18" s="48"/>
      <c r="ON18" s="48"/>
      <c r="OO18" s="48"/>
      <c r="OP18" s="48"/>
      <c r="OQ18" s="48"/>
      <c r="OR18" s="48"/>
      <c r="OS18" s="48"/>
      <c r="OT18" s="48"/>
      <c r="OU18" s="48"/>
      <c r="OV18" s="48"/>
      <c r="OW18" s="48"/>
      <c r="OX18" s="48"/>
      <c r="OY18" s="48"/>
      <c r="OZ18" s="48"/>
      <c r="PA18" s="48"/>
      <c r="PB18" s="48"/>
      <c r="PC18" s="48"/>
      <c r="PD18" s="48"/>
      <c r="PE18" s="48"/>
      <c r="PF18" s="48"/>
      <c r="PG18" s="48"/>
      <c r="PH18" s="48"/>
      <c r="PI18" s="48"/>
      <c r="PJ18" s="48"/>
      <c r="PK18" s="48"/>
      <c r="PL18" s="48"/>
      <c r="PM18" s="48"/>
      <c r="PN18" s="48"/>
      <c r="PO18" s="48"/>
      <c r="PP18" s="48"/>
      <c r="PQ18" s="48"/>
      <c r="PR18" s="48"/>
      <c r="PS18" s="48"/>
      <c r="PT18" s="48"/>
      <c r="PU18" s="48"/>
      <c r="PV18" s="48"/>
      <c r="PW18" s="48"/>
      <c r="PX18" s="48"/>
      <c r="PY18" s="48"/>
      <c r="PZ18" s="48"/>
      <c r="QA18" s="48"/>
      <c r="QB18" s="48"/>
      <c r="QC18" s="48"/>
      <c r="QD18" s="48"/>
      <c r="QE18" s="48"/>
      <c r="QF18" s="48"/>
      <c r="QG18" s="48"/>
      <c r="QH18" s="48"/>
      <c r="QI18" s="48"/>
      <c r="QJ18" s="48"/>
      <c r="QK18" s="48"/>
      <c r="QL18" s="48"/>
      <c r="QM18" s="48"/>
      <c r="QN18" s="48"/>
      <c r="QO18" s="48"/>
      <c r="QP18" s="48"/>
      <c r="QQ18" s="48"/>
      <c r="QR18" s="48"/>
      <c r="QS18" s="48"/>
      <c r="QT18" s="48"/>
      <c r="QU18" s="48"/>
      <c r="QV18" s="48"/>
      <c r="QW18" s="48"/>
      <c r="QX18" s="48"/>
      <c r="QY18" s="48"/>
      <c r="QZ18" s="48"/>
      <c r="RA18" s="48"/>
      <c r="RB18" s="48"/>
      <c r="RC18" s="48"/>
      <c r="RD18" s="48"/>
      <c r="RE18" s="48"/>
      <c r="RF18" s="48"/>
      <c r="RG18" s="48"/>
      <c r="RH18" s="48"/>
      <c r="RI18" s="48"/>
      <c r="RJ18" s="48"/>
      <c r="RK18" s="48"/>
      <c r="RL18" s="48"/>
      <c r="RM18" s="48"/>
      <c r="RN18" s="48"/>
      <c r="RO18" s="48"/>
      <c r="RP18" s="48"/>
      <c r="RQ18" s="48"/>
      <c r="RR18" s="48"/>
      <c r="RS18" s="48"/>
      <c r="RT18" s="48"/>
      <c r="RU18" s="48"/>
      <c r="RV18" s="48"/>
      <c r="RW18" s="48"/>
      <c r="RX18" s="48"/>
      <c r="RY18" s="48"/>
      <c r="RZ18" s="48"/>
      <c r="SA18" s="48"/>
      <c r="SB18" s="48"/>
      <c r="SC18" s="48"/>
      <c r="SD18" s="48"/>
      <c r="SE18" s="48"/>
      <c r="SF18" s="48"/>
      <c r="SG18" s="48"/>
      <c r="SH18" s="48"/>
      <c r="SI18" s="48"/>
      <c r="SJ18" s="48"/>
      <c r="SK18" s="48"/>
      <c r="SL18" s="48"/>
      <c r="SM18" s="48"/>
      <c r="SN18" s="48"/>
      <c r="SO18" s="48"/>
      <c r="SP18" s="48"/>
      <c r="SQ18" s="48"/>
      <c r="SR18" s="48"/>
      <c r="SS18" s="48"/>
      <c r="ST18" s="48"/>
      <c r="SU18" s="48"/>
      <c r="SV18" s="48"/>
      <c r="SW18" s="48"/>
      <c r="SX18" s="48"/>
      <c r="SY18" s="48"/>
      <c r="SZ18" s="48"/>
      <c r="TA18" s="48"/>
      <c r="TB18" s="48"/>
      <c r="TC18" s="48"/>
      <c r="TD18" s="48"/>
      <c r="TE18" s="48"/>
      <c r="TF18" s="48"/>
      <c r="TG18" s="48"/>
      <c r="TH18" s="48"/>
      <c r="TI18" s="48"/>
      <c r="TJ18" s="48"/>
      <c r="TK18" s="48"/>
      <c r="TL18" s="48"/>
      <c r="TM18" s="48"/>
      <c r="TN18" s="48"/>
      <c r="TO18" s="48"/>
      <c r="TP18" s="48"/>
      <c r="TQ18" s="48"/>
      <c r="TR18" s="48"/>
      <c r="TS18" s="48"/>
      <c r="TT18" s="48"/>
      <c r="TU18" s="48"/>
      <c r="TV18" s="48"/>
      <c r="TW18" s="48"/>
      <c r="TX18" s="48"/>
      <c r="TY18" s="48"/>
      <c r="TZ18" s="48"/>
      <c r="UA18" s="48"/>
      <c r="UB18" s="48"/>
      <c r="UC18" s="48"/>
      <c r="UD18" s="48"/>
      <c r="UE18" s="48"/>
      <c r="UF18" s="48"/>
      <c r="UG18" s="48"/>
      <c r="UH18" s="48"/>
      <c r="UI18" s="48"/>
      <c r="UJ18" s="48"/>
      <c r="UK18" s="48"/>
      <c r="UL18" s="48"/>
      <c r="UM18" s="48"/>
      <c r="UN18" s="48"/>
      <c r="UO18" s="48"/>
      <c r="UP18" s="48"/>
      <c r="UQ18" s="48"/>
      <c r="UR18" s="48"/>
      <c r="US18" s="48"/>
      <c r="UT18" s="48"/>
      <c r="UU18" s="48"/>
      <c r="UV18" s="48"/>
      <c r="UW18" s="48"/>
      <c r="UX18" s="48"/>
      <c r="UY18" s="48"/>
      <c r="UZ18" s="48"/>
      <c r="VA18" s="48"/>
      <c r="VB18" s="48"/>
      <c r="VC18" s="48"/>
      <c r="VD18" s="48"/>
      <c r="VE18" s="48"/>
      <c r="VF18" s="48"/>
      <c r="VG18" s="48"/>
      <c r="VH18" s="48"/>
      <c r="VI18" s="48"/>
      <c r="VJ18" s="48"/>
      <c r="VK18" s="48"/>
      <c r="VL18" s="48"/>
      <c r="VM18" s="48"/>
      <c r="VN18" s="48"/>
      <c r="VO18" s="48"/>
      <c r="VP18" s="48"/>
      <c r="VQ18" s="48"/>
      <c r="VR18" s="48"/>
      <c r="VS18" s="48"/>
      <c r="VT18" s="48"/>
      <c r="VU18" s="48"/>
      <c r="VV18" s="48"/>
      <c r="VW18" s="48"/>
      <c r="VX18" s="48"/>
      <c r="VY18" s="48"/>
      <c r="VZ18" s="48"/>
      <c r="WA18" s="48"/>
      <c r="WB18" s="48"/>
      <c r="WC18" s="48"/>
      <c r="WD18" s="48"/>
      <c r="WE18" s="48"/>
      <c r="WF18" s="48"/>
      <c r="WG18" s="48"/>
      <c r="WH18" s="48"/>
      <c r="WI18" s="48"/>
      <c r="WJ18" s="48"/>
      <c r="WK18" s="48"/>
      <c r="WL18" s="48"/>
      <c r="WM18" s="48"/>
      <c r="WN18" s="48"/>
      <c r="WO18" s="48"/>
      <c r="WP18" s="48"/>
      <c r="WQ18" s="48"/>
      <c r="WR18" s="48"/>
      <c r="WS18" s="48"/>
      <c r="WT18" s="48"/>
      <c r="WU18" s="48"/>
      <c r="WV18" s="48"/>
      <c r="WW18" s="48"/>
      <c r="WX18" s="48"/>
      <c r="WY18" s="48"/>
      <c r="WZ18" s="48"/>
      <c r="XA18" s="48"/>
      <c r="XB18" s="48"/>
      <c r="XC18" s="48"/>
      <c r="XD18" s="48"/>
      <c r="XE18" s="48"/>
      <c r="XF18" s="48"/>
      <c r="XG18" s="48"/>
      <c r="XH18" s="48"/>
      <c r="XI18" s="48"/>
      <c r="XJ18" s="48"/>
      <c r="XK18" s="48"/>
      <c r="XL18" s="48"/>
      <c r="XM18" s="48"/>
      <c r="XN18" s="48"/>
      <c r="XO18" s="48"/>
      <c r="XP18" s="48"/>
      <c r="XQ18" s="48"/>
      <c r="XR18" s="48"/>
      <c r="XS18" s="48"/>
      <c r="XT18" s="48"/>
      <c r="XU18" s="48"/>
      <c r="XV18" s="48"/>
      <c r="XW18" s="48"/>
      <c r="XX18" s="48"/>
      <c r="XY18" s="48"/>
      <c r="XZ18" s="48"/>
      <c r="YA18" s="48"/>
      <c r="YB18" s="48"/>
      <c r="YC18" s="48"/>
      <c r="YD18" s="48"/>
      <c r="YE18" s="48"/>
      <c r="YF18" s="48"/>
      <c r="YG18" s="48"/>
      <c r="YH18" s="48"/>
      <c r="YI18" s="48"/>
      <c r="YJ18" s="48"/>
      <c r="YK18" s="48"/>
      <c r="YL18" s="48"/>
      <c r="YM18" s="48"/>
      <c r="YN18" s="48"/>
      <c r="YO18" s="48"/>
      <c r="YP18" s="48"/>
      <c r="YQ18" s="48"/>
      <c r="YR18" s="48"/>
      <c r="YS18" s="48"/>
      <c r="YT18" s="48"/>
      <c r="YU18" s="48"/>
      <c r="YV18" s="48"/>
      <c r="YW18" s="48"/>
      <c r="YX18" s="48"/>
      <c r="YY18" s="48"/>
      <c r="YZ18" s="48"/>
      <c r="ZA18" s="48"/>
      <c r="ZB18" s="48"/>
      <c r="ZC18" s="48"/>
      <c r="ZD18" s="48"/>
      <c r="ZE18" s="48"/>
      <c r="ZF18" s="48"/>
      <c r="ZG18" s="48"/>
      <c r="ZH18" s="48"/>
      <c r="ZI18" s="48"/>
      <c r="ZJ18" s="48"/>
      <c r="ZK18" s="48"/>
      <c r="ZL18" s="48"/>
      <c r="ZM18" s="48"/>
      <c r="ZN18" s="48"/>
      <c r="ZO18" s="48"/>
      <c r="ZP18" s="48"/>
      <c r="ZQ18" s="48"/>
      <c r="ZR18" s="48"/>
      <c r="ZS18" s="48"/>
      <c r="ZT18" s="48"/>
      <c r="ZU18" s="48"/>
      <c r="ZV18" s="48"/>
      <c r="ZW18" s="48"/>
      <c r="ZX18" s="48"/>
      <c r="ZY18" s="48"/>
      <c r="ZZ18" s="48"/>
      <c r="AAA18" s="48"/>
      <c r="AAB18" s="48"/>
      <c r="AAC18" s="48"/>
      <c r="AAD18" s="48"/>
      <c r="AAE18" s="48"/>
      <c r="AAF18" s="48"/>
      <c r="AAG18" s="48"/>
      <c r="AAH18" s="48"/>
      <c r="AAI18" s="48"/>
      <c r="AAJ18" s="48"/>
      <c r="AAK18" s="48"/>
      <c r="AAL18" s="48"/>
      <c r="AAM18" s="48"/>
      <c r="AAN18" s="48"/>
      <c r="AAO18" s="48"/>
      <c r="AAP18" s="48"/>
      <c r="AAQ18" s="48"/>
      <c r="AAR18" s="48"/>
      <c r="AAS18" s="48"/>
      <c r="AAT18" s="48"/>
      <c r="AAU18" s="48"/>
      <c r="AAV18" s="48"/>
      <c r="AAW18" s="48"/>
      <c r="AAX18" s="48"/>
      <c r="AAY18" s="48"/>
      <c r="AAZ18" s="48"/>
      <c r="ABA18" s="48"/>
      <c r="ABB18" s="48"/>
      <c r="ABC18" s="48"/>
      <c r="ABD18" s="48"/>
      <c r="ABE18" s="48"/>
      <c r="ABF18" s="48"/>
      <c r="ABG18" s="48"/>
      <c r="ABH18" s="48"/>
      <c r="ABI18" s="48"/>
      <c r="ABJ18" s="48"/>
      <c r="ABK18" s="48"/>
      <c r="ABL18" s="48"/>
      <c r="ABM18" s="48"/>
      <c r="ABN18" s="48"/>
      <c r="ABO18" s="48"/>
      <c r="ABP18" s="48"/>
      <c r="ABQ18" s="48"/>
      <c r="ABR18" s="48"/>
      <c r="ABS18" s="48"/>
      <c r="ABT18" s="48"/>
      <c r="ABU18" s="48"/>
      <c r="ABV18" s="48"/>
      <c r="ABW18" s="48"/>
      <c r="ABX18" s="48"/>
      <c r="ABY18" s="48"/>
      <c r="ABZ18" s="48"/>
      <c r="ACA18" s="48"/>
      <c r="ACB18" s="48"/>
      <c r="ACC18" s="48"/>
      <c r="ACD18" s="48"/>
      <c r="ACE18" s="48"/>
      <c r="ACF18" s="48"/>
      <c r="ACG18" s="48"/>
      <c r="ACH18" s="48"/>
      <c r="ACI18" s="48"/>
      <c r="ACJ18" s="48"/>
      <c r="ACK18" s="48"/>
      <c r="ACL18" s="48"/>
      <c r="ACM18" s="48"/>
      <c r="ACN18" s="48"/>
      <c r="ACO18" s="48"/>
      <c r="ACP18" s="48"/>
      <c r="ACQ18" s="48"/>
      <c r="ACR18" s="48"/>
      <c r="ACS18" s="48"/>
      <c r="ACT18" s="48"/>
      <c r="ACU18" s="48"/>
      <c r="ACV18" s="48"/>
      <c r="ACW18" s="48"/>
      <c r="ACX18" s="48"/>
      <c r="ACY18" s="48"/>
      <c r="ACZ18" s="48"/>
      <c r="ADA18" s="48"/>
      <c r="ADB18" s="48"/>
      <c r="ADC18" s="48"/>
      <c r="ADD18" s="48"/>
      <c r="ADE18" s="48"/>
      <c r="ADF18" s="48"/>
      <c r="ADG18" s="48"/>
      <c r="ADH18" s="48"/>
      <c r="ADI18" s="48"/>
      <c r="ADJ18" s="48"/>
      <c r="ADK18" s="48"/>
      <c r="ADL18" s="48"/>
      <c r="ADM18" s="48"/>
      <c r="ADN18" s="48"/>
      <c r="ADO18" s="48"/>
      <c r="ADP18" s="48"/>
      <c r="ADQ18" s="48"/>
      <c r="ADR18" s="48"/>
      <c r="ADS18" s="48"/>
      <c r="ADT18" s="48"/>
      <c r="ADU18" s="48"/>
      <c r="ADV18" s="48"/>
      <c r="ADW18" s="48"/>
      <c r="ADX18" s="48"/>
      <c r="ADY18" s="48"/>
      <c r="ADZ18" s="48"/>
      <c r="AEA18" s="48"/>
      <c r="AEB18" s="48"/>
      <c r="AEC18" s="48"/>
      <c r="AED18" s="48"/>
      <c r="AEE18" s="48"/>
      <c r="AEF18" s="48"/>
      <c r="AEG18" s="48"/>
      <c r="AEH18" s="48"/>
      <c r="AEI18" s="48"/>
      <c r="AEJ18" s="48"/>
      <c r="AEK18" s="48"/>
      <c r="AEL18" s="48"/>
      <c r="AEM18" s="48"/>
      <c r="AEN18" s="48"/>
      <c r="AEO18" s="48"/>
      <c r="AEP18" s="48"/>
      <c r="AEQ18" s="48"/>
      <c r="AER18" s="48"/>
      <c r="AES18" s="48"/>
      <c r="AET18" s="48"/>
      <c r="AEU18" s="48"/>
      <c r="AEV18" s="48"/>
      <c r="AEW18" s="48"/>
      <c r="AEX18" s="48"/>
      <c r="AEY18" s="48"/>
      <c r="AEZ18" s="48"/>
      <c r="AFA18" s="48"/>
      <c r="AFB18" s="48"/>
      <c r="AFC18" s="48"/>
      <c r="AFD18" s="48"/>
      <c r="AFE18" s="48"/>
      <c r="AFF18" s="48"/>
      <c r="AFG18" s="48"/>
      <c r="AFH18" s="48"/>
      <c r="AFI18" s="48"/>
      <c r="AFJ18" s="48"/>
      <c r="AFK18" s="48"/>
      <c r="AFL18" s="48"/>
      <c r="AFM18" s="48"/>
      <c r="AFN18" s="48"/>
      <c r="AFO18" s="48"/>
      <c r="AFP18" s="48"/>
      <c r="AFQ18" s="48"/>
      <c r="AFR18" s="48"/>
      <c r="AFS18" s="48"/>
      <c r="AFT18" s="48"/>
      <c r="AFU18" s="48"/>
      <c r="AFV18" s="48"/>
      <c r="AFW18" s="48"/>
      <c r="AFX18" s="48"/>
      <c r="AFY18" s="48"/>
      <c r="AFZ18" s="48"/>
      <c r="AGA18" s="48"/>
      <c r="AGB18" s="48"/>
      <c r="AGC18" s="48"/>
      <c r="AGD18" s="48"/>
      <c r="AGE18" s="48"/>
      <c r="AGF18" s="48"/>
      <c r="AGG18" s="48"/>
      <c r="AGH18" s="48"/>
      <c r="AGI18" s="48"/>
      <c r="AGJ18" s="48"/>
      <c r="AGK18" s="48"/>
      <c r="AGL18" s="48"/>
      <c r="AGM18" s="48"/>
      <c r="AGN18" s="48"/>
      <c r="AGO18" s="48"/>
      <c r="AGP18" s="48"/>
      <c r="AGQ18" s="48"/>
      <c r="AGR18" s="48"/>
      <c r="AGS18" s="48"/>
      <c r="AGT18" s="48"/>
      <c r="AGU18" s="48"/>
      <c r="AGV18" s="48"/>
      <c r="AGW18" s="48"/>
      <c r="AGX18" s="48"/>
      <c r="AGY18" s="48"/>
      <c r="AGZ18" s="48"/>
      <c r="AHA18" s="48"/>
      <c r="AHB18" s="48"/>
      <c r="AHC18" s="48"/>
      <c r="AHD18" s="48"/>
      <c r="AHE18" s="48"/>
      <c r="AHF18" s="48"/>
      <c r="AHG18" s="48"/>
      <c r="AHH18" s="48"/>
      <c r="AHI18" s="48"/>
      <c r="AHJ18" s="48"/>
      <c r="AHK18" s="48"/>
      <c r="AHL18" s="48"/>
      <c r="AHM18" s="48"/>
      <c r="AHN18" s="48"/>
      <c r="AHO18" s="48"/>
      <c r="AHP18" s="48"/>
      <c r="AHQ18" s="48"/>
      <c r="AHR18" s="48"/>
      <c r="AHS18" s="48"/>
      <c r="AHT18" s="48"/>
      <c r="AHU18" s="48"/>
      <c r="AHV18" s="48"/>
      <c r="AHW18" s="48"/>
      <c r="AHX18" s="48"/>
      <c r="AHY18" s="48"/>
      <c r="AHZ18" s="48"/>
      <c r="AIA18" s="48"/>
      <c r="AIB18" s="48"/>
      <c r="AIC18" s="48"/>
      <c r="AID18" s="48"/>
      <c r="AIE18" s="48"/>
      <c r="AIF18" s="48"/>
      <c r="AIG18" s="48"/>
      <c r="AIH18" s="48"/>
      <c r="AII18" s="48"/>
      <c r="AIJ18" s="48"/>
      <c r="AIK18" s="48"/>
      <c r="AIL18" s="48"/>
      <c r="AIM18" s="48"/>
      <c r="AIN18" s="48"/>
      <c r="AIO18" s="48"/>
      <c r="AIP18" s="48"/>
      <c r="AIQ18" s="48"/>
      <c r="AIR18" s="48"/>
      <c r="AIS18" s="48"/>
      <c r="AIT18" s="48"/>
      <c r="AIU18" s="48"/>
      <c r="AIV18" s="48"/>
      <c r="AIW18" s="48"/>
      <c r="AIX18" s="48"/>
      <c r="AIY18" s="48"/>
      <c r="AIZ18" s="48"/>
      <c r="AJA18" s="48"/>
      <c r="AJB18" s="48"/>
      <c r="AJC18" s="48"/>
      <c r="AJD18" s="48"/>
      <c r="AJE18" s="48"/>
      <c r="AJF18" s="48"/>
      <c r="AJG18" s="48"/>
      <c r="AJH18" s="48"/>
      <c r="AJI18" s="48"/>
      <c r="AJJ18" s="48"/>
      <c r="AJK18" s="48"/>
      <c r="AJL18" s="48"/>
      <c r="AJM18" s="48"/>
      <c r="AJN18" s="48"/>
      <c r="AJO18" s="48"/>
      <c r="AJP18" s="48"/>
      <c r="AJQ18" s="48"/>
      <c r="AJR18" s="48"/>
      <c r="AJS18" s="48"/>
      <c r="AJT18" s="48"/>
      <c r="AJU18" s="48"/>
      <c r="AJV18" s="48"/>
      <c r="AJW18" s="48"/>
      <c r="AJX18" s="48"/>
      <c r="AJY18" s="48"/>
      <c r="AJZ18" s="48"/>
      <c r="AKA18" s="48"/>
      <c r="AKB18" s="48"/>
      <c r="AKC18" s="48"/>
      <c r="AKD18" s="48"/>
      <c r="AKE18" s="48"/>
      <c r="AKF18" s="48"/>
      <c r="AKG18" s="48"/>
      <c r="AKH18" s="48"/>
      <c r="AKI18" s="48"/>
      <c r="AKJ18" s="48"/>
      <c r="AKK18" s="48"/>
      <c r="AKL18" s="48"/>
      <c r="AKM18" s="48"/>
      <c r="AKN18" s="48"/>
      <c r="AKO18" s="48"/>
      <c r="AKP18" s="48"/>
      <c r="AKQ18" s="48"/>
      <c r="AKR18" s="48"/>
      <c r="AKS18" s="48"/>
      <c r="AKT18" s="48"/>
      <c r="AKU18" s="48"/>
      <c r="AKV18" s="48"/>
      <c r="AKW18" s="48"/>
      <c r="AKX18" s="48"/>
      <c r="AKY18" s="48"/>
      <c r="AKZ18" s="48"/>
      <c r="ALA18" s="48"/>
      <c r="ALB18" s="48"/>
      <c r="ALC18" s="48"/>
      <c r="ALD18" s="48"/>
      <c r="ALE18" s="48"/>
      <c r="ALF18" s="48"/>
      <c r="ALG18" s="48"/>
      <c r="ALH18" s="48"/>
      <c r="ALI18" s="48"/>
      <c r="ALJ18" s="48"/>
      <c r="ALK18" s="48"/>
      <c r="ALL18" s="48"/>
      <c r="ALM18" s="48"/>
      <c r="ALN18" s="48"/>
      <c r="ALO18" s="48"/>
      <c r="ALP18" s="48"/>
      <c r="ALQ18" s="48"/>
      <c r="ALR18" s="48"/>
      <c r="ALS18" s="48"/>
      <c r="ALT18" s="48"/>
      <c r="ALU18" s="48"/>
      <c r="ALV18" s="48"/>
      <c r="ALW18" s="48"/>
      <c r="ALX18" s="48"/>
      <c r="ALY18" s="48"/>
      <c r="ALZ18" s="48"/>
      <c r="AMA18" s="48"/>
      <c r="AMB18" s="48"/>
      <c r="AMC18" s="48"/>
      <c r="AMD18" s="48"/>
      <c r="AME18" s="48"/>
      <c r="AMF18" s="48"/>
      <c r="AMG18" s="48"/>
      <c r="AMH18" s="48"/>
      <c r="AMI18" s="48"/>
      <c r="AMJ18" s="48"/>
    </row>
    <row r="19" spans="1:1024" ht="28.5" x14ac:dyDescent="0.25">
      <c r="A19" s="157"/>
      <c r="B19" s="150"/>
      <c r="C19" s="69" t="s">
        <v>348</v>
      </c>
      <c r="D19" s="1" t="s">
        <v>349</v>
      </c>
      <c r="E19" s="288" t="s">
        <v>6</v>
      </c>
      <c r="F19" s="165" t="s">
        <v>85</v>
      </c>
      <c r="G19" s="81" t="s">
        <v>54</v>
      </c>
      <c r="H19" s="67">
        <v>6000</v>
      </c>
      <c r="I19" s="32" t="s">
        <v>170</v>
      </c>
      <c r="J19" s="151">
        <v>44688</v>
      </c>
      <c r="K19" s="151">
        <f t="shared" ref="K19:K20" si="6">J19+5</f>
        <v>44693</v>
      </c>
      <c r="L19" s="151">
        <f>K19+30</f>
        <v>44723</v>
      </c>
      <c r="M19" s="151">
        <f>L19+21</f>
        <v>44744</v>
      </c>
      <c r="N19" s="151" t="s">
        <v>90</v>
      </c>
      <c r="O19" s="151" t="s">
        <v>90</v>
      </c>
      <c r="P19" s="151" t="s">
        <v>90</v>
      </c>
      <c r="Q19" s="151">
        <f>M19+7</f>
        <v>44751</v>
      </c>
      <c r="R19" s="151">
        <f>Q19+7</f>
        <v>44758</v>
      </c>
      <c r="S19" s="151">
        <f t="shared" ref="S19:S20" si="7">R19+7</f>
        <v>44765</v>
      </c>
      <c r="U19" s="157"/>
    </row>
    <row r="20" spans="1:1024" x14ac:dyDescent="0.25">
      <c r="A20" s="157"/>
      <c r="B20" s="150"/>
      <c r="C20" s="154" t="s">
        <v>350</v>
      </c>
      <c r="D20" s="1" t="s">
        <v>351</v>
      </c>
      <c r="E20" s="39" t="s">
        <v>6</v>
      </c>
      <c r="F20" s="165" t="s">
        <v>85</v>
      </c>
      <c r="G20" s="146" t="s">
        <v>54</v>
      </c>
      <c r="H20" s="67">
        <v>15000</v>
      </c>
      <c r="I20" s="3" t="s">
        <v>170</v>
      </c>
      <c r="J20" s="151">
        <v>44696</v>
      </c>
      <c r="K20" s="151">
        <f t="shared" si="6"/>
        <v>44701</v>
      </c>
      <c r="L20" s="151">
        <f>K20+30</f>
        <v>44731</v>
      </c>
      <c r="M20" s="151">
        <f>L20+21</f>
        <v>44752</v>
      </c>
      <c r="N20" s="151" t="s">
        <v>90</v>
      </c>
      <c r="O20" s="151" t="s">
        <v>90</v>
      </c>
      <c r="P20" s="151" t="s">
        <v>90</v>
      </c>
      <c r="Q20" s="151">
        <f>M20+7</f>
        <v>44759</v>
      </c>
      <c r="R20" s="151">
        <f>Q20+7</f>
        <v>44766</v>
      </c>
      <c r="S20" s="151">
        <f t="shared" si="7"/>
        <v>44773</v>
      </c>
      <c r="U20" s="157"/>
    </row>
    <row r="21" spans="1:1024" x14ac:dyDescent="0.25">
      <c r="A21" s="157"/>
      <c r="B21" s="150"/>
      <c r="C21" s="1" t="s">
        <v>352</v>
      </c>
      <c r="D21" s="1" t="s">
        <v>353</v>
      </c>
      <c r="E21" s="39" t="s">
        <v>6</v>
      </c>
      <c r="F21" s="1" t="s">
        <v>91</v>
      </c>
      <c r="G21" s="1" t="s">
        <v>53</v>
      </c>
      <c r="H21" s="67">
        <v>5000</v>
      </c>
      <c r="I21" s="2" t="s">
        <v>94</v>
      </c>
      <c r="J21" s="151">
        <v>44719</v>
      </c>
      <c r="K21" s="151">
        <f t="shared" ref="K21:K22" si="8">J21+5</f>
        <v>44724</v>
      </c>
      <c r="L21" s="151">
        <f t="shared" ref="L21:L22" si="9">K21+30</f>
        <v>44754</v>
      </c>
      <c r="M21" s="151">
        <f t="shared" ref="M21:M22" si="10">L21+21</f>
        <v>44775</v>
      </c>
      <c r="N21" s="151">
        <f t="shared" ref="N21:N22" si="11">M21+7</f>
        <v>44782</v>
      </c>
      <c r="O21" s="151">
        <f t="shared" ref="O21:O22" si="12">N21+5</f>
        <v>44787</v>
      </c>
      <c r="P21" s="151">
        <f t="shared" ref="P21:S36" si="13">O21+7</f>
        <v>44794</v>
      </c>
      <c r="Q21" s="151">
        <f t="shared" si="13"/>
        <v>44801</v>
      </c>
      <c r="R21" s="151">
        <f t="shared" si="13"/>
        <v>44808</v>
      </c>
      <c r="S21" s="151">
        <f t="shared" si="13"/>
        <v>44815</v>
      </c>
      <c r="U21" s="157"/>
    </row>
    <row r="22" spans="1:1024" x14ac:dyDescent="0.25">
      <c r="A22" s="157"/>
      <c r="B22" s="150"/>
      <c r="C22" s="144" t="s">
        <v>354</v>
      </c>
      <c r="D22" s="1" t="s">
        <v>355</v>
      </c>
      <c r="E22" s="39" t="s">
        <v>6</v>
      </c>
      <c r="F22" s="146" t="s">
        <v>85</v>
      </c>
      <c r="G22" s="81" t="s">
        <v>54</v>
      </c>
      <c r="H22" s="67">
        <v>20000</v>
      </c>
      <c r="I22" s="3" t="s">
        <v>170</v>
      </c>
      <c r="J22" s="151">
        <v>44719</v>
      </c>
      <c r="K22" s="151">
        <f t="shared" si="8"/>
        <v>44724</v>
      </c>
      <c r="L22" s="151">
        <f t="shared" si="9"/>
        <v>44754</v>
      </c>
      <c r="M22" s="151">
        <f t="shared" si="10"/>
        <v>44775</v>
      </c>
      <c r="N22" s="151">
        <f t="shared" si="11"/>
        <v>44782</v>
      </c>
      <c r="O22" s="151">
        <f t="shared" si="12"/>
        <v>44787</v>
      </c>
      <c r="P22" s="151">
        <f t="shared" si="13"/>
        <v>44794</v>
      </c>
      <c r="Q22" s="151">
        <f t="shared" si="13"/>
        <v>44801</v>
      </c>
      <c r="R22" s="151">
        <f t="shared" si="13"/>
        <v>44808</v>
      </c>
      <c r="S22" s="151">
        <f t="shared" si="13"/>
        <v>44815</v>
      </c>
      <c r="U22" s="157"/>
    </row>
    <row r="23" spans="1:1024" ht="34.9" customHeight="1" x14ac:dyDescent="0.25">
      <c r="A23" s="157"/>
      <c r="B23" s="150"/>
      <c r="C23" s="79" t="s">
        <v>373</v>
      </c>
      <c r="D23" s="290" t="s">
        <v>374</v>
      </c>
      <c r="E23" s="79" t="s">
        <v>6</v>
      </c>
      <c r="F23" s="81" t="s">
        <v>164</v>
      </c>
      <c r="G23" s="81" t="s">
        <v>55</v>
      </c>
      <c r="H23" s="88">
        <v>100000</v>
      </c>
      <c r="I23" s="76" t="s">
        <v>364</v>
      </c>
      <c r="J23" s="151">
        <v>44635</v>
      </c>
      <c r="K23" s="142">
        <f t="shared" ref="K23:K41" si="14">J23+5</f>
        <v>44640</v>
      </c>
      <c r="L23" s="142">
        <f t="shared" ref="L23" si="15">K23+30</f>
        <v>44670</v>
      </c>
      <c r="M23" s="142">
        <f t="shared" ref="M23" si="16">L23+21</f>
        <v>44691</v>
      </c>
      <c r="N23" s="142">
        <f t="shared" ref="N23:N41" si="17">M23+7</f>
        <v>44698</v>
      </c>
      <c r="O23" s="142">
        <f t="shared" ref="O23" si="18">N23+5</f>
        <v>44703</v>
      </c>
      <c r="P23" s="142">
        <f t="shared" si="13"/>
        <v>44710</v>
      </c>
      <c r="Q23" s="142">
        <f t="shared" si="13"/>
        <v>44717</v>
      </c>
      <c r="R23" s="142">
        <f t="shared" si="13"/>
        <v>44724</v>
      </c>
      <c r="S23" s="93">
        <f t="shared" si="13"/>
        <v>44731</v>
      </c>
      <c r="U23" s="157"/>
    </row>
    <row r="24" spans="1:1024" x14ac:dyDescent="0.2">
      <c r="A24" s="157"/>
      <c r="B24" s="150"/>
      <c r="C24" s="143" t="s">
        <v>529</v>
      </c>
      <c r="D24" s="33" t="s">
        <v>530</v>
      </c>
      <c r="E24" s="146" t="s">
        <v>6</v>
      </c>
      <c r="F24" s="148" t="s">
        <v>182</v>
      </c>
      <c r="G24" s="146" t="s">
        <v>53</v>
      </c>
      <c r="H24" s="156">
        <v>50000</v>
      </c>
      <c r="I24" s="140" t="s">
        <v>209</v>
      </c>
      <c r="J24" s="155">
        <v>44635</v>
      </c>
      <c r="K24" s="151">
        <f t="shared" si="14"/>
        <v>44640</v>
      </c>
      <c r="L24" s="151">
        <f t="shared" ref="L24:L29" si="19">K24+30</f>
        <v>44670</v>
      </c>
      <c r="M24" s="151">
        <f t="shared" ref="M24:M41" si="20">L24+21</f>
        <v>44691</v>
      </c>
      <c r="N24" s="151">
        <f t="shared" si="17"/>
        <v>44698</v>
      </c>
      <c r="O24" s="151">
        <f t="shared" ref="O24:O29" si="21">N24+5</f>
        <v>44703</v>
      </c>
      <c r="P24" s="151">
        <f t="shared" ref="P24:R29" si="22">O24+7</f>
        <v>44710</v>
      </c>
      <c r="Q24" s="151">
        <f t="shared" si="22"/>
        <v>44717</v>
      </c>
      <c r="R24" s="151">
        <f t="shared" si="22"/>
        <v>44724</v>
      </c>
      <c r="S24" s="151">
        <f t="shared" si="13"/>
        <v>44731</v>
      </c>
      <c r="U24" s="157"/>
    </row>
    <row r="25" spans="1:1024" ht="28.5" x14ac:dyDescent="0.2">
      <c r="A25" s="157"/>
      <c r="B25" s="150"/>
      <c r="C25" s="143" t="s">
        <v>531</v>
      </c>
      <c r="D25" s="33" t="s">
        <v>532</v>
      </c>
      <c r="E25" s="146" t="s">
        <v>6</v>
      </c>
      <c r="F25" s="148" t="s">
        <v>182</v>
      </c>
      <c r="G25" s="146" t="s">
        <v>53</v>
      </c>
      <c r="H25" s="156">
        <v>60000</v>
      </c>
      <c r="I25" s="139" t="s">
        <v>533</v>
      </c>
      <c r="J25" s="155">
        <v>44666</v>
      </c>
      <c r="K25" s="151">
        <f t="shared" si="14"/>
        <v>44671</v>
      </c>
      <c r="L25" s="151">
        <f t="shared" si="19"/>
        <v>44701</v>
      </c>
      <c r="M25" s="151">
        <f t="shared" si="20"/>
        <v>44722</v>
      </c>
      <c r="N25" s="151">
        <f t="shared" si="17"/>
        <v>44729</v>
      </c>
      <c r="O25" s="151">
        <f t="shared" si="21"/>
        <v>44734</v>
      </c>
      <c r="P25" s="151">
        <f t="shared" si="22"/>
        <v>44741</v>
      </c>
      <c r="Q25" s="151">
        <f t="shared" si="22"/>
        <v>44748</v>
      </c>
      <c r="R25" s="151">
        <f t="shared" si="22"/>
        <v>44755</v>
      </c>
      <c r="S25" s="151">
        <f t="shared" si="13"/>
        <v>44762</v>
      </c>
      <c r="U25" s="157"/>
    </row>
    <row r="26" spans="1:1024" ht="28.5" x14ac:dyDescent="0.2">
      <c r="A26" s="157"/>
      <c r="B26" s="150"/>
      <c r="C26" s="143" t="s">
        <v>534</v>
      </c>
      <c r="D26" s="33" t="s">
        <v>535</v>
      </c>
      <c r="E26" s="146" t="s">
        <v>6</v>
      </c>
      <c r="F26" s="148" t="s">
        <v>182</v>
      </c>
      <c r="G26" s="146" t="s">
        <v>53</v>
      </c>
      <c r="H26" s="156">
        <v>50000</v>
      </c>
      <c r="I26" s="139" t="s">
        <v>364</v>
      </c>
      <c r="J26" s="155">
        <v>44652</v>
      </c>
      <c r="K26" s="151">
        <f t="shared" si="14"/>
        <v>44657</v>
      </c>
      <c r="L26" s="151">
        <f t="shared" si="19"/>
        <v>44687</v>
      </c>
      <c r="M26" s="151">
        <f t="shared" si="20"/>
        <v>44708</v>
      </c>
      <c r="N26" s="151">
        <f t="shared" si="17"/>
        <v>44715</v>
      </c>
      <c r="O26" s="151">
        <f t="shared" si="21"/>
        <v>44720</v>
      </c>
      <c r="P26" s="151">
        <f t="shared" si="22"/>
        <v>44727</v>
      </c>
      <c r="Q26" s="151">
        <f t="shared" si="22"/>
        <v>44734</v>
      </c>
      <c r="R26" s="151">
        <f t="shared" si="22"/>
        <v>44741</v>
      </c>
      <c r="S26" s="151">
        <f t="shared" si="13"/>
        <v>44748</v>
      </c>
      <c r="U26" s="157"/>
    </row>
    <row r="27" spans="1:1024" ht="42.75" x14ac:dyDescent="0.25">
      <c r="A27" s="157"/>
      <c r="B27" s="150"/>
      <c r="C27" s="69" t="s">
        <v>536</v>
      </c>
      <c r="D27" s="33" t="s">
        <v>537</v>
      </c>
      <c r="E27" s="33" t="s">
        <v>6</v>
      </c>
      <c r="F27" s="148" t="s">
        <v>182</v>
      </c>
      <c r="G27" s="146" t="s">
        <v>53</v>
      </c>
      <c r="H27" s="70">
        <v>700000</v>
      </c>
      <c r="I27" s="76" t="s">
        <v>538</v>
      </c>
      <c r="J27" s="155">
        <v>44652</v>
      </c>
      <c r="K27" s="151">
        <f t="shared" si="14"/>
        <v>44657</v>
      </c>
      <c r="L27" s="151">
        <f t="shared" si="19"/>
        <v>44687</v>
      </c>
      <c r="M27" s="151">
        <f t="shared" si="20"/>
        <v>44708</v>
      </c>
      <c r="N27" s="151">
        <f t="shared" si="17"/>
        <v>44715</v>
      </c>
      <c r="O27" s="151">
        <f t="shared" si="21"/>
        <v>44720</v>
      </c>
      <c r="P27" s="151">
        <f t="shared" si="22"/>
        <v>44727</v>
      </c>
      <c r="Q27" s="151">
        <f t="shared" si="22"/>
        <v>44734</v>
      </c>
      <c r="R27" s="151">
        <f t="shared" si="22"/>
        <v>44741</v>
      </c>
      <c r="S27" s="151">
        <f t="shared" si="13"/>
        <v>44748</v>
      </c>
      <c r="U27" s="157"/>
    </row>
    <row r="28" spans="1:1024" ht="42.75" x14ac:dyDescent="0.25">
      <c r="A28" s="157"/>
      <c r="B28" s="150"/>
      <c r="C28" s="69" t="s">
        <v>539</v>
      </c>
      <c r="D28" s="33" t="s">
        <v>540</v>
      </c>
      <c r="E28" s="33" t="s">
        <v>6</v>
      </c>
      <c r="F28" s="148" t="s">
        <v>182</v>
      </c>
      <c r="G28" s="146" t="s">
        <v>53</v>
      </c>
      <c r="H28" s="70">
        <v>3000000</v>
      </c>
      <c r="I28" s="76" t="s">
        <v>538</v>
      </c>
      <c r="J28" s="92">
        <v>44727</v>
      </c>
      <c r="K28" s="151">
        <f t="shared" si="14"/>
        <v>44732</v>
      </c>
      <c r="L28" s="151">
        <f t="shared" si="19"/>
        <v>44762</v>
      </c>
      <c r="M28" s="151">
        <f t="shared" si="20"/>
        <v>44783</v>
      </c>
      <c r="N28" s="151">
        <f t="shared" si="17"/>
        <v>44790</v>
      </c>
      <c r="O28" s="151">
        <f t="shared" si="21"/>
        <v>44795</v>
      </c>
      <c r="P28" s="151">
        <f t="shared" si="22"/>
        <v>44802</v>
      </c>
      <c r="Q28" s="151">
        <f t="shared" si="22"/>
        <v>44809</v>
      </c>
      <c r="R28" s="151">
        <f t="shared" si="22"/>
        <v>44816</v>
      </c>
      <c r="S28" s="151">
        <f t="shared" si="13"/>
        <v>44823</v>
      </c>
      <c r="U28" s="157"/>
    </row>
    <row r="29" spans="1:1024" s="158" customFormat="1" ht="28.5" x14ac:dyDescent="0.25">
      <c r="A29" s="157"/>
      <c r="B29" s="150"/>
      <c r="C29" s="69" t="s">
        <v>541</v>
      </c>
      <c r="D29" s="33" t="s">
        <v>542</v>
      </c>
      <c r="E29" s="33" t="s">
        <v>6</v>
      </c>
      <c r="F29" s="148" t="s">
        <v>182</v>
      </c>
      <c r="G29" s="146" t="s">
        <v>53</v>
      </c>
      <c r="H29" s="70">
        <v>80000</v>
      </c>
      <c r="I29" s="76" t="s">
        <v>533</v>
      </c>
      <c r="J29" s="92">
        <v>44696</v>
      </c>
      <c r="K29" s="151">
        <f t="shared" si="14"/>
        <v>44701</v>
      </c>
      <c r="L29" s="151">
        <f t="shared" si="19"/>
        <v>44731</v>
      </c>
      <c r="M29" s="151">
        <f t="shared" si="20"/>
        <v>44752</v>
      </c>
      <c r="N29" s="151">
        <f t="shared" si="17"/>
        <v>44759</v>
      </c>
      <c r="O29" s="151">
        <f t="shared" si="21"/>
        <v>44764</v>
      </c>
      <c r="P29" s="151">
        <f t="shared" si="22"/>
        <v>44771</v>
      </c>
      <c r="Q29" s="151">
        <f t="shared" si="22"/>
        <v>44778</v>
      </c>
      <c r="R29" s="151">
        <f t="shared" si="22"/>
        <v>44785</v>
      </c>
      <c r="S29" s="151">
        <f t="shared" si="13"/>
        <v>44792</v>
      </c>
      <c r="U29" s="157"/>
    </row>
    <row r="30" spans="1:1024" s="158" customFormat="1" ht="24" customHeight="1" x14ac:dyDescent="0.25">
      <c r="A30" s="157"/>
      <c r="B30" s="150"/>
      <c r="C30" s="111" t="s">
        <v>563</v>
      </c>
      <c r="D30" s="39" t="s">
        <v>564</v>
      </c>
      <c r="E30" s="143" t="s">
        <v>6</v>
      </c>
      <c r="F30" s="39" t="s">
        <v>89</v>
      </c>
      <c r="G30" s="143" t="s">
        <v>55</v>
      </c>
      <c r="H30" s="108">
        <v>10000</v>
      </c>
      <c r="I30" s="162" t="s">
        <v>565</v>
      </c>
      <c r="J30" s="142">
        <v>44603</v>
      </c>
      <c r="K30" s="151">
        <f t="shared" si="14"/>
        <v>44608</v>
      </c>
      <c r="L30" s="151">
        <f t="shared" ref="L30:L41" si="23">K30+7</f>
        <v>44615</v>
      </c>
      <c r="M30" s="151">
        <f t="shared" si="20"/>
        <v>44636</v>
      </c>
      <c r="N30" s="151">
        <f t="shared" si="17"/>
        <v>44643</v>
      </c>
      <c r="O30" s="151" t="s">
        <v>90</v>
      </c>
      <c r="P30" s="151" t="s">
        <v>90</v>
      </c>
      <c r="Q30" s="151" t="s">
        <v>90</v>
      </c>
      <c r="R30" s="151">
        <f t="shared" ref="R30:R41" si="24">N30+7</f>
        <v>44650</v>
      </c>
      <c r="S30" s="151">
        <f t="shared" si="13"/>
        <v>44657</v>
      </c>
      <c r="U30" s="157"/>
    </row>
    <row r="31" spans="1:1024" ht="29.25" customHeight="1" x14ac:dyDescent="0.25">
      <c r="A31" s="157"/>
      <c r="B31" s="150"/>
      <c r="C31" s="107" t="s">
        <v>566</v>
      </c>
      <c r="D31" s="39" t="s">
        <v>567</v>
      </c>
      <c r="E31" s="143" t="s">
        <v>6</v>
      </c>
      <c r="F31" s="39" t="s">
        <v>91</v>
      </c>
      <c r="G31" s="143" t="s">
        <v>53</v>
      </c>
      <c r="H31" s="108">
        <v>84000</v>
      </c>
      <c r="I31" s="162" t="s">
        <v>193</v>
      </c>
      <c r="J31" s="142">
        <v>44651</v>
      </c>
      <c r="K31" s="151">
        <f t="shared" si="14"/>
        <v>44656</v>
      </c>
      <c r="L31" s="151">
        <f t="shared" si="23"/>
        <v>44663</v>
      </c>
      <c r="M31" s="151">
        <f t="shared" si="20"/>
        <v>44684</v>
      </c>
      <c r="N31" s="151">
        <f t="shared" si="17"/>
        <v>44691</v>
      </c>
      <c r="O31" s="151" t="s">
        <v>90</v>
      </c>
      <c r="P31" s="151" t="s">
        <v>90</v>
      </c>
      <c r="Q31" s="151" t="s">
        <v>90</v>
      </c>
      <c r="R31" s="151">
        <f t="shared" si="24"/>
        <v>44698</v>
      </c>
      <c r="S31" s="151">
        <f t="shared" si="13"/>
        <v>44705</v>
      </c>
      <c r="U31" s="157"/>
    </row>
    <row r="32" spans="1:1024" s="158" customFormat="1" ht="29.25" customHeight="1" x14ac:dyDescent="0.25">
      <c r="A32" s="157"/>
      <c r="B32" s="150"/>
      <c r="C32" s="107" t="s">
        <v>568</v>
      </c>
      <c r="D32" s="39" t="s">
        <v>569</v>
      </c>
      <c r="E32" s="143" t="s">
        <v>6</v>
      </c>
      <c r="F32" s="154" t="s">
        <v>89</v>
      </c>
      <c r="G32" s="143" t="s">
        <v>55</v>
      </c>
      <c r="H32" s="252">
        <f>126000-15772.79</f>
        <v>110227.20999999999</v>
      </c>
      <c r="I32" s="162" t="s">
        <v>193</v>
      </c>
      <c r="J32" s="142">
        <v>44651</v>
      </c>
      <c r="K32" s="151">
        <f t="shared" si="14"/>
        <v>44656</v>
      </c>
      <c r="L32" s="151">
        <f t="shared" si="23"/>
        <v>44663</v>
      </c>
      <c r="M32" s="151">
        <f t="shared" si="20"/>
        <v>44684</v>
      </c>
      <c r="N32" s="151">
        <f t="shared" si="17"/>
        <v>44691</v>
      </c>
      <c r="O32" s="151" t="s">
        <v>90</v>
      </c>
      <c r="P32" s="151" t="s">
        <v>90</v>
      </c>
      <c r="Q32" s="151" t="s">
        <v>90</v>
      </c>
      <c r="R32" s="151">
        <f t="shared" si="24"/>
        <v>44698</v>
      </c>
      <c r="S32" s="151">
        <f t="shared" si="13"/>
        <v>44705</v>
      </c>
      <c r="U32" s="157"/>
    </row>
    <row r="33" spans="1:21" ht="30" customHeight="1" x14ac:dyDescent="0.25">
      <c r="A33" s="157"/>
      <c r="B33" s="150"/>
      <c r="C33" s="107" t="s">
        <v>570</v>
      </c>
      <c r="D33" s="39" t="s">
        <v>571</v>
      </c>
      <c r="E33" s="143" t="s">
        <v>6</v>
      </c>
      <c r="F33" s="154" t="s">
        <v>89</v>
      </c>
      <c r="G33" s="143" t="s">
        <v>55</v>
      </c>
      <c r="H33" s="252">
        <v>32000</v>
      </c>
      <c r="I33" s="162" t="s">
        <v>193</v>
      </c>
      <c r="J33" s="142">
        <v>44651</v>
      </c>
      <c r="K33" s="151">
        <f t="shared" si="14"/>
        <v>44656</v>
      </c>
      <c r="L33" s="151">
        <f t="shared" si="23"/>
        <v>44663</v>
      </c>
      <c r="M33" s="151">
        <f t="shared" si="20"/>
        <v>44684</v>
      </c>
      <c r="N33" s="151">
        <f t="shared" si="17"/>
        <v>44691</v>
      </c>
      <c r="O33" s="151" t="s">
        <v>90</v>
      </c>
      <c r="P33" s="151" t="s">
        <v>90</v>
      </c>
      <c r="Q33" s="151" t="s">
        <v>90</v>
      </c>
      <c r="R33" s="151">
        <f t="shared" si="24"/>
        <v>44698</v>
      </c>
      <c r="S33" s="151">
        <f t="shared" si="13"/>
        <v>44705</v>
      </c>
      <c r="U33" s="157"/>
    </row>
    <row r="34" spans="1:21" ht="42.75" customHeight="1" x14ac:dyDescent="0.25">
      <c r="A34" s="157"/>
      <c r="B34" s="150"/>
      <c r="C34" s="320" t="s">
        <v>572</v>
      </c>
      <c r="D34" s="39" t="s">
        <v>573</v>
      </c>
      <c r="E34" s="143" t="s">
        <v>6</v>
      </c>
      <c r="F34" s="154" t="s">
        <v>89</v>
      </c>
      <c r="G34" s="143" t="s">
        <v>55</v>
      </c>
      <c r="H34" s="252">
        <v>20000</v>
      </c>
      <c r="I34" s="162" t="s">
        <v>193</v>
      </c>
      <c r="J34" s="142">
        <v>44651</v>
      </c>
      <c r="K34" s="151">
        <f t="shared" si="14"/>
        <v>44656</v>
      </c>
      <c r="L34" s="151">
        <f t="shared" si="23"/>
        <v>44663</v>
      </c>
      <c r="M34" s="151">
        <f t="shared" si="20"/>
        <v>44684</v>
      </c>
      <c r="N34" s="151">
        <f t="shared" si="17"/>
        <v>44691</v>
      </c>
      <c r="O34" s="151" t="s">
        <v>90</v>
      </c>
      <c r="P34" s="151" t="s">
        <v>90</v>
      </c>
      <c r="Q34" s="151" t="s">
        <v>90</v>
      </c>
      <c r="R34" s="151">
        <f t="shared" si="24"/>
        <v>44698</v>
      </c>
      <c r="S34" s="151">
        <f t="shared" si="13"/>
        <v>44705</v>
      </c>
      <c r="U34" s="157"/>
    </row>
    <row r="35" spans="1:21" s="158" customFormat="1" ht="47.25" customHeight="1" x14ac:dyDescent="0.25">
      <c r="A35" s="157"/>
      <c r="B35" s="150"/>
      <c r="C35" s="111" t="s">
        <v>574</v>
      </c>
      <c r="D35" s="39" t="s">
        <v>575</v>
      </c>
      <c r="E35" s="143" t="s">
        <v>6</v>
      </c>
      <c r="F35" s="39" t="s">
        <v>91</v>
      </c>
      <c r="G35" s="143" t="s">
        <v>53</v>
      </c>
      <c r="H35" s="108">
        <v>45000</v>
      </c>
      <c r="I35" s="162" t="s">
        <v>193</v>
      </c>
      <c r="J35" s="142">
        <v>44651</v>
      </c>
      <c r="K35" s="151">
        <f t="shared" si="14"/>
        <v>44656</v>
      </c>
      <c r="L35" s="151">
        <f t="shared" si="23"/>
        <v>44663</v>
      </c>
      <c r="M35" s="151">
        <f t="shared" si="20"/>
        <v>44684</v>
      </c>
      <c r="N35" s="151">
        <f t="shared" si="17"/>
        <v>44691</v>
      </c>
      <c r="O35" s="151" t="s">
        <v>90</v>
      </c>
      <c r="P35" s="151" t="s">
        <v>90</v>
      </c>
      <c r="Q35" s="151" t="s">
        <v>90</v>
      </c>
      <c r="R35" s="151">
        <f t="shared" si="24"/>
        <v>44698</v>
      </c>
      <c r="S35" s="151">
        <f t="shared" si="13"/>
        <v>44705</v>
      </c>
      <c r="U35" s="157"/>
    </row>
    <row r="36" spans="1:21" ht="48" customHeight="1" x14ac:dyDescent="0.25">
      <c r="A36" s="157"/>
      <c r="B36" s="150"/>
      <c r="C36" s="112" t="s">
        <v>576</v>
      </c>
      <c r="D36" s="39" t="s">
        <v>577</v>
      </c>
      <c r="E36" s="143" t="s">
        <v>6</v>
      </c>
      <c r="F36" s="154" t="s">
        <v>89</v>
      </c>
      <c r="G36" s="143" t="s">
        <v>55</v>
      </c>
      <c r="H36" s="108">
        <v>14575</v>
      </c>
      <c r="I36" s="162" t="s">
        <v>209</v>
      </c>
      <c r="J36" s="142">
        <v>44642</v>
      </c>
      <c r="K36" s="151">
        <f t="shared" si="14"/>
        <v>44647</v>
      </c>
      <c r="L36" s="151">
        <f t="shared" si="23"/>
        <v>44654</v>
      </c>
      <c r="M36" s="151">
        <f t="shared" si="20"/>
        <v>44675</v>
      </c>
      <c r="N36" s="151">
        <f t="shared" si="17"/>
        <v>44682</v>
      </c>
      <c r="O36" s="151" t="s">
        <v>90</v>
      </c>
      <c r="P36" s="151" t="s">
        <v>90</v>
      </c>
      <c r="Q36" s="151" t="s">
        <v>90</v>
      </c>
      <c r="R36" s="151">
        <f t="shared" si="24"/>
        <v>44689</v>
      </c>
      <c r="S36" s="151">
        <f t="shared" si="13"/>
        <v>44696</v>
      </c>
      <c r="U36" s="157"/>
    </row>
    <row r="37" spans="1:21" ht="32.1" customHeight="1" x14ac:dyDescent="0.25">
      <c r="A37" s="157"/>
      <c r="B37" s="150"/>
      <c r="C37" s="111" t="s">
        <v>578</v>
      </c>
      <c r="D37" s="39" t="s">
        <v>579</v>
      </c>
      <c r="E37" s="143" t="s">
        <v>6</v>
      </c>
      <c r="F37" s="154" t="s">
        <v>89</v>
      </c>
      <c r="G37" s="143" t="s">
        <v>54</v>
      </c>
      <c r="H37" s="108">
        <v>25000</v>
      </c>
      <c r="I37" s="162" t="s">
        <v>565</v>
      </c>
      <c r="J37" s="142">
        <v>44839</v>
      </c>
      <c r="K37" s="151">
        <f t="shared" si="14"/>
        <v>44844</v>
      </c>
      <c r="L37" s="151">
        <f t="shared" si="23"/>
        <v>44851</v>
      </c>
      <c r="M37" s="151">
        <f t="shared" si="20"/>
        <v>44872</v>
      </c>
      <c r="N37" s="151">
        <f t="shared" si="17"/>
        <v>44879</v>
      </c>
      <c r="O37" s="151" t="s">
        <v>90</v>
      </c>
      <c r="P37" s="151" t="s">
        <v>90</v>
      </c>
      <c r="Q37" s="151" t="s">
        <v>90</v>
      </c>
      <c r="R37" s="151">
        <f t="shared" si="24"/>
        <v>44886</v>
      </c>
      <c r="S37" s="151">
        <f t="shared" ref="S37:S41" si="25">R37+7</f>
        <v>44893</v>
      </c>
      <c r="U37" s="157"/>
    </row>
    <row r="38" spans="1:21" ht="29.45" customHeight="1" x14ac:dyDescent="0.25">
      <c r="A38" s="157"/>
      <c r="B38" s="150"/>
      <c r="C38" s="112" t="s">
        <v>580</v>
      </c>
      <c r="D38" s="39" t="s">
        <v>581</v>
      </c>
      <c r="E38" s="143" t="s">
        <v>6</v>
      </c>
      <c r="F38" s="39" t="s">
        <v>85</v>
      </c>
      <c r="G38" s="143" t="s">
        <v>54</v>
      </c>
      <c r="H38" s="108">
        <v>90000</v>
      </c>
      <c r="I38" s="162" t="s">
        <v>565</v>
      </c>
      <c r="J38" s="142">
        <v>44651</v>
      </c>
      <c r="K38" s="151">
        <f t="shared" si="14"/>
        <v>44656</v>
      </c>
      <c r="L38" s="151">
        <f t="shared" si="23"/>
        <v>44663</v>
      </c>
      <c r="M38" s="151">
        <f t="shared" si="20"/>
        <v>44684</v>
      </c>
      <c r="N38" s="151">
        <f t="shared" si="17"/>
        <v>44691</v>
      </c>
      <c r="O38" s="151" t="s">
        <v>90</v>
      </c>
      <c r="P38" s="151" t="s">
        <v>90</v>
      </c>
      <c r="Q38" s="151" t="s">
        <v>90</v>
      </c>
      <c r="R38" s="151">
        <f t="shared" si="24"/>
        <v>44698</v>
      </c>
      <c r="S38" s="151">
        <f t="shared" si="25"/>
        <v>44705</v>
      </c>
      <c r="U38" s="157"/>
    </row>
    <row r="39" spans="1:21" ht="46.5" customHeight="1" x14ac:dyDescent="0.25">
      <c r="A39" s="157"/>
      <c r="B39" s="150"/>
      <c r="C39" s="111" t="s">
        <v>582</v>
      </c>
      <c r="D39" s="39" t="s">
        <v>583</v>
      </c>
      <c r="E39" s="143" t="s">
        <v>6</v>
      </c>
      <c r="F39" s="39" t="s">
        <v>91</v>
      </c>
      <c r="G39" s="143" t="s">
        <v>53</v>
      </c>
      <c r="H39" s="108">
        <v>20000</v>
      </c>
      <c r="I39" s="162" t="s">
        <v>565</v>
      </c>
      <c r="J39" s="142">
        <v>44651</v>
      </c>
      <c r="K39" s="151">
        <f t="shared" si="14"/>
        <v>44656</v>
      </c>
      <c r="L39" s="151">
        <f t="shared" si="23"/>
        <v>44663</v>
      </c>
      <c r="M39" s="151">
        <f t="shared" si="20"/>
        <v>44684</v>
      </c>
      <c r="N39" s="151">
        <f t="shared" si="17"/>
        <v>44691</v>
      </c>
      <c r="O39" s="151" t="s">
        <v>90</v>
      </c>
      <c r="P39" s="151" t="s">
        <v>90</v>
      </c>
      <c r="Q39" s="151" t="s">
        <v>90</v>
      </c>
      <c r="R39" s="151">
        <f t="shared" si="24"/>
        <v>44698</v>
      </c>
      <c r="S39" s="151">
        <f t="shared" si="25"/>
        <v>44705</v>
      </c>
      <c r="U39" s="157"/>
    </row>
    <row r="40" spans="1:21" ht="39.75" customHeight="1" x14ac:dyDescent="0.25">
      <c r="A40" s="157"/>
      <c r="B40" s="150"/>
      <c r="C40" s="111" t="s">
        <v>584</v>
      </c>
      <c r="D40" s="39" t="s">
        <v>585</v>
      </c>
      <c r="E40" s="143" t="s">
        <v>6</v>
      </c>
      <c r="F40" s="154" t="s">
        <v>89</v>
      </c>
      <c r="G40" s="143" t="s">
        <v>55</v>
      </c>
      <c r="H40" s="108">
        <v>4000</v>
      </c>
      <c r="I40" s="162" t="s">
        <v>209</v>
      </c>
      <c r="J40" s="142">
        <v>44617</v>
      </c>
      <c r="K40" s="151">
        <f t="shared" si="14"/>
        <v>44622</v>
      </c>
      <c r="L40" s="151">
        <f t="shared" si="23"/>
        <v>44629</v>
      </c>
      <c r="M40" s="151">
        <f t="shared" si="20"/>
        <v>44650</v>
      </c>
      <c r="N40" s="151">
        <f t="shared" si="17"/>
        <v>44657</v>
      </c>
      <c r="O40" s="151" t="s">
        <v>90</v>
      </c>
      <c r="P40" s="151" t="s">
        <v>90</v>
      </c>
      <c r="Q40" s="151" t="s">
        <v>90</v>
      </c>
      <c r="R40" s="151">
        <f t="shared" si="24"/>
        <v>44664</v>
      </c>
      <c r="S40" s="151">
        <f t="shared" si="25"/>
        <v>44671</v>
      </c>
      <c r="U40" s="157"/>
    </row>
    <row r="41" spans="1:21" ht="32.25" customHeight="1" x14ac:dyDescent="0.25">
      <c r="A41" s="157"/>
      <c r="B41" s="150"/>
      <c r="C41" s="111" t="s">
        <v>586</v>
      </c>
      <c r="D41" s="39" t="s">
        <v>587</v>
      </c>
      <c r="E41" s="143" t="s">
        <v>6</v>
      </c>
      <c r="F41" s="154" t="s">
        <v>89</v>
      </c>
      <c r="G41" s="143" t="s">
        <v>55</v>
      </c>
      <c r="H41" s="108">
        <v>4000</v>
      </c>
      <c r="I41" s="162" t="s">
        <v>209</v>
      </c>
      <c r="J41" s="142">
        <v>44621</v>
      </c>
      <c r="K41" s="151">
        <f t="shared" si="14"/>
        <v>44626</v>
      </c>
      <c r="L41" s="151">
        <f t="shared" si="23"/>
        <v>44633</v>
      </c>
      <c r="M41" s="151">
        <f t="shared" si="20"/>
        <v>44654</v>
      </c>
      <c r="N41" s="151">
        <f t="shared" si="17"/>
        <v>44661</v>
      </c>
      <c r="O41" s="151" t="s">
        <v>90</v>
      </c>
      <c r="P41" s="151" t="s">
        <v>90</v>
      </c>
      <c r="Q41" s="151" t="s">
        <v>90</v>
      </c>
      <c r="R41" s="151">
        <f t="shared" si="24"/>
        <v>44668</v>
      </c>
      <c r="S41" s="151">
        <f t="shared" si="25"/>
        <v>44675</v>
      </c>
      <c r="U41" s="157"/>
    </row>
    <row r="42" spans="1:21" s="121" customFormat="1" ht="28.5" x14ac:dyDescent="0.25">
      <c r="A42" s="157"/>
      <c r="B42" s="150"/>
      <c r="C42" s="206" t="s">
        <v>616</v>
      </c>
      <c r="D42" s="291" t="s">
        <v>615</v>
      </c>
      <c r="E42" s="291" t="s">
        <v>6</v>
      </c>
      <c r="F42" s="291" t="s">
        <v>89</v>
      </c>
      <c r="G42" s="291" t="s">
        <v>55</v>
      </c>
      <c r="H42" s="67">
        <v>5000</v>
      </c>
      <c r="I42" s="138" t="s">
        <v>174</v>
      </c>
      <c r="J42" s="207">
        <v>44652</v>
      </c>
      <c r="K42" s="207">
        <v>44656</v>
      </c>
      <c r="L42" s="151">
        <f t="shared" ref="L42:L45" si="26">K42+7</f>
        <v>44663</v>
      </c>
      <c r="M42" s="151">
        <f t="shared" ref="M42:M46" si="27">L42+21</f>
        <v>44684</v>
      </c>
      <c r="N42" s="151">
        <f t="shared" ref="N42:N46" si="28">M42+7</f>
        <v>44691</v>
      </c>
      <c r="O42" s="151" t="s">
        <v>90</v>
      </c>
      <c r="P42" s="151" t="s">
        <v>90</v>
      </c>
      <c r="Q42" s="151" t="s">
        <v>90</v>
      </c>
      <c r="R42" s="151">
        <f t="shared" ref="R42:R45" si="29">N42+7</f>
        <v>44698</v>
      </c>
      <c r="S42" s="151">
        <f t="shared" ref="S42:S46" si="30">R42+7</f>
        <v>44705</v>
      </c>
      <c r="U42" s="157"/>
    </row>
    <row r="43" spans="1:21" s="121" customFormat="1" ht="28.5" x14ac:dyDescent="0.25">
      <c r="A43" s="157"/>
      <c r="B43" s="150"/>
      <c r="C43" s="206" t="s">
        <v>618</v>
      </c>
      <c r="D43" s="291" t="s">
        <v>617</v>
      </c>
      <c r="E43" s="291" t="s">
        <v>6</v>
      </c>
      <c r="F43" s="291" t="s">
        <v>89</v>
      </c>
      <c r="G43" s="291" t="s">
        <v>55</v>
      </c>
      <c r="H43" s="67">
        <v>3000</v>
      </c>
      <c r="I43" s="138" t="s">
        <v>170</v>
      </c>
      <c r="J43" s="207">
        <v>44652</v>
      </c>
      <c r="K43" s="207">
        <v>44656</v>
      </c>
      <c r="L43" s="151">
        <f t="shared" si="26"/>
        <v>44663</v>
      </c>
      <c r="M43" s="151">
        <f t="shared" si="27"/>
        <v>44684</v>
      </c>
      <c r="N43" s="151">
        <f t="shared" si="28"/>
        <v>44691</v>
      </c>
      <c r="O43" s="151" t="s">
        <v>90</v>
      </c>
      <c r="P43" s="151" t="s">
        <v>90</v>
      </c>
      <c r="Q43" s="151" t="s">
        <v>90</v>
      </c>
      <c r="R43" s="151">
        <f t="shared" si="29"/>
        <v>44698</v>
      </c>
      <c r="S43" s="151">
        <f t="shared" si="30"/>
        <v>44705</v>
      </c>
      <c r="U43" s="157"/>
    </row>
    <row r="44" spans="1:21" s="121" customFormat="1" ht="28.5" x14ac:dyDescent="0.25">
      <c r="A44" s="157"/>
      <c r="B44" s="150"/>
      <c r="C44" s="206" t="s">
        <v>620</v>
      </c>
      <c r="D44" s="291" t="s">
        <v>619</v>
      </c>
      <c r="E44" s="291" t="s">
        <v>6</v>
      </c>
      <c r="F44" s="291" t="s">
        <v>89</v>
      </c>
      <c r="G44" s="291" t="s">
        <v>55</v>
      </c>
      <c r="H44" s="67">
        <v>3000</v>
      </c>
      <c r="I44" s="138" t="s">
        <v>170</v>
      </c>
      <c r="J44" s="207">
        <v>44652</v>
      </c>
      <c r="K44" s="207">
        <v>44656</v>
      </c>
      <c r="L44" s="151">
        <f t="shared" si="26"/>
        <v>44663</v>
      </c>
      <c r="M44" s="151">
        <f t="shared" si="27"/>
        <v>44684</v>
      </c>
      <c r="N44" s="151">
        <f t="shared" si="28"/>
        <v>44691</v>
      </c>
      <c r="O44" s="151" t="s">
        <v>90</v>
      </c>
      <c r="P44" s="151" t="s">
        <v>90</v>
      </c>
      <c r="Q44" s="151" t="s">
        <v>90</v>
      </c>
      <c r="R44" s="151">
        <f t="shared" si="29"/>
        <v>44698</v>
      </c>
      <c r="S44" s="151">
        <f t="shared" si="30"/>
        <v>44705</v>
      </c>
      <c r="U44" s="157"/>
    </row>
    <row r="45" spans="1:21" s="121" customFormat="1" x14ac:dyDescent="0.25">
      <c r="A45" s="157"/>
      <c r="B45" s="150"/>
      <c r="C45" s="206" t="s">
        <v>622</v>
      </c>
      <c r="D45" s="291" t="s">
        <v>621</v>
      </c>
      <c r="E45" s="291" t="s">
        <v>6</v>
      </c>
      <c r="F45" s="291" t="s">
        <v>89</v>
      </c>
      <c r="G45" s="291" t="s">
        <v>55</v>
      </c>
      <c r="H45" s="67">
        <v>3000</v>
      </c>
      <c r="I45" s="138" t="s">
        <v>170</v>
      </c>
      <c r="J45" s="207">
        <v>44652</v>
      </c>
      <c r="K45" s="207">
        <v>44656</v>
      </c>
      <c r="L45" s="151">
        <f t="shared" si="26"/>
        <v>44663</v>
      </c>
      <c r="M45" s="151">
        <f t="shared" si="27"/>
        <v>44684</v>
      </c>
      <c r="N45" s="151">
        <f t="shared" si="28"/>
        <v>44691</v>
      </c>
      <c r="O45" s="151" t="s">
        <v>90</v>
      </c>
      <c r="P45" s="151" t="s">
        <v>90</v>
      </c>
      <c r="Q45" s="151" t="s">
        <v>90</v>
      </c>
      <c r="R45" s="151">
        <f t="shared" si="29"/>
        <v>44698</v>
      </c>
      <c r="S45" s="151">
        <f t="shared" si="30"/>
        <v>44705</v>
      </c>
      <c r="U45" s="157"/>
    </row>
    <row r="46" spans="1:21" ht="51" customHeight="1" x14ac:dyDescent="0.2">
      <c r="A46" s="157"/>
      <c r="B46" s="150"/>
      <c r="C46" s="206" t="s">
        <v>196</v>
      </c>
      <c r="D46" s="292" t="s">
        <v>629</v>
      </c>
      <c r="E46" s="39" t="s">
        <v>6</v>
      </c>
      <c r="F46" s="130" t="s">
        <v>197</v>
      </c>
      <c r="G46" s="99" t="s">
        <v>53</v>
      </c>
      <c r="H46" s="125">
        <v>236206</v>
      </c>
      <c r="I46" s="140" t="s">
        <v>98</v>
      </c>
      <c r="J46" s="151">
        <v>44603</v>
      </c>
      <c r="K46" s="145">
        <f t="shared" ref="K46" si="31">J46+5</f>
        <v>44608</v>
      </c>
      <c r="L46" s="145">
        <f>K46+21</f>
        <v>44629</v>
      </c>
      <c r="M46" s="145">
        <f t="shared" si="27"/>
        <v>44650</v>
      </c>
      <c r="N46" s="145">
        <f t="shared" si="28"/>
        <v>44657</v>
      </c>
      <c r="O46" s="145">
        <f t="shared" ref="O46" si="32">N46+5</f>
        <v>44662</v>
      </c>
      <c r="P46" s="145">
        <f t="shared" ref="P46:Q46" si="33">O46+7</f>
        <v>44669</v>
      </c>
      <c r="Q46" s="145">
        <f t="shared" si="33"/>
        <v>44676</v>
      </c>
      <c r="R46" s="145">
        <f>Q46+7</f>
        <v>44683</v>
      </c>
      <c r="S46" s="145">
        <f t="shared" si="30"/>
        <v>44690</v>
      </c>
      <c r="U46" s="157"/>
    </row>
    <row r="47" spans="1:21" ht="34.9" customHeight="1" x14ac:dyDescent="0.25">
      <c r="A47" s="157"/>
      <c r="B47" s="150"/>
      <c r="C47" s="79" t="s">
        <v>641</v>
      </c>
      <c r="D47" s="33" t="s">
        <v>642</v>
      </c>
      <c r="E47" s="79" t="s">
        <v>6</v>
      </c>
      <c r="F47" s="79" t="s">
        <v>181</v>
      </c>
      <c r="G47" s="79" t="s">
        <v>53</v>
      </c>
      <c r="H47" s="88">
        <v>50000</v>
      </c>
      <c r="I47" s="76" t="s">
        <v>364</v>
      </c>
      <c r="J47" s="151">
        <v>43174</v>
      </c>
      <c r="K47" s="151">
        <f t="shared" ref="K47:K65" si="34">J47+5</f>
        <v>43179</v>
      </c>
      <c r="L47" s="151">
        <f>K47+30</f>
        <v>43209</v>
      </c>
      <c r="M47" s="151">
        <f t="shared" ref="M47:M66" si="35">L47+21</f>
        <v>43230</v>
      </c>
      <c r="N47" s="151">
        <f t="shared" ref="N47:N65" si="36">M47+7</f>
        <v>43237</v>
      </c>
      <c r="O47" s="151">
        <f>N47+5</f>
        <v>43242</v>
      </c>
      <c r="P47" s="151">
        <f t="shared" ref="P47:Q49" si="37">O47+7</f>
        <v>43249</v>
      </c>
      <c r="Q47" s="151">
        <f t="shared" si="37"/>
        <v>43256</v>
      </c>
      <c r="R47" s="151">
        <f>Q47+7</f>
        <v>43263</v>
      </c>
      <c r="S47" s="151">
        <f t="shared" ref="S47:S65" si="38">R47+7</f>
        <v>43270</v>
      </c>
      <c r="U47" s="157"/>
    </row>
    <row r="48" spans="1:21" s="215" customFormat="1" ht="34.9" customHeight="1" x14ac:dyDescent="0.25">
      <c r="A48" s="157"/>
      <c r="B48" s="150"/>
      <c r="C48" s="79" t="s">
        <v>643</v>
      </c>
      <c r="D48" s="33" t="s">
        <v>644</v>
      </c>
      <c r="E48" s="79" t="s">
        <v>6</v>
      </c>
      <c r="F48" s="79" t="s">
        <v>181</v>
      </c>
      <c r="G48" s="79" t="s">
        <v>53</v>
      </c>
      <c r="H48" s="88">
        <v>100000</v>
      </c>
      <c r="I48" s="76" t="s">
        <v>364</v>
      </c>
      <c r="J48" s="151">
        <v>43206</v>
      </c>
      <c r="K48" s="151">
        <f t="shared" si="34"/>
        <v>43211</v>
      </c>
      <c r="L48" s="151">
        <f>K48+30</f>
        <v>43241</v>
      </c>
      <c r="M48" s="151">
        <f t="shared" si="35"/>
        <v>43262</v>
      </c>
      <c r="N48" s="151">
        <f t="shared" si="36"/>
        <v>43269</v>
      </c>
      <c r="O48" s="151">
        <f>N48+5</f>
        <v>43274</v>
      </c>
      <c r="P48" s="151">
        <f t="shared" si="37"/>
        <v>43281</v>
      </c>
      <c r="Q48" s="151">
        <f t="shared" si="37"/>
        <v>43288</v>
      </c>
      <c r="R48" s="151">
        <f>Q48+7</f>
        <v>43295</v>
      </c>
      <c r="S48" s="151">
        <f t="shared" si="38"/>
        <v>43302</v>
      </c>
      <c r="U48" s="157"/>
    </row>
    <row r="49" spans="1:152" ht="34.9" customHeight="1" x14ac:dyDescent="0.25">
      <c r="A49" s="157"/>
      <c r="B49" s="150"/>
      <c r="C49" s="79" t="s">
        <v>645</v>
      </c>
      <c r="D49" s="33" t="s">
        <v>646</v>
      </c>
      <c r="E49" s="79" t="s">
        <v>6</v>
      </c>
      <c r="F49" s="79" t="s">
        <v>181</v>
      </c>
      <c r="G49" s="79" t="s">
        <v>53</v>
      </c>
      <c r="H49" s="88">
        <v>60000</v>
      </c>
      <c r="I49" s="32" t="s">
        <v>533</v>
      </c>
      <c r="J49" s="151">
        <v>43176</v>
      </c>
      <c r="K49" s="151">
        <f t="shared" si="34"/>
        <v>43181</v>
      </c>
      <c r="L49" s="151">
        <f>K49+30</f>
        <v>43211</v>
      </c>
      <c r="M49" s="151">
        <f t="shared" si="35"/>
        <v>43232</v>
      </c>
      <c r="N49" s="151">
        <f t="shared" si="36"/>
        <v>43239</v>
      </c>
      <c r="O49" s="151">
        <f>N49+5</f>
        <v>43244</v>
      </c>
      <c r="P49" s="151">
        <f t="shared" si="37"/>
        <v>43251</v>
      </c>
      <c r="Q49" s="151">
        <f t="shared" si="37"/>
        <v>43258</v>
      </c>
      <c r="R49" s="151">
        <f>Q49+7</f>
        <v>43265</v>
      </c>
      <c r="S49" s="151">
        <f t="shared" si="38"/>
        <v>43272</v>
      </c>
      <c r="U49" s="157"/>
    </row>
    <row r="50" spans="1:152" ht="34.9" customHeight="1" x14ac:dyDescent="0.25">
      <c r="A50" s="157"/>
      <c r="B50" s="150"/>
      <c r="C50" s="146" t="s">
        <v>647</v>
      </c>
      <c r="D50" s="33" t="s">
        <v>648</v>
      </c>
      <c r="E50" s="146" t="s">
        <v>6</v>
      </c>
      <c r="F50" s="146" t="s">
        <v>181</v>
      </c>
      <c r="G50" s="81" t="s">
        <v>55</v>
      </c>
      <c r="H50" s="88">
        <v>30000</v>
      </c>
      <c r="I50" s="32" t="s">
        <v>533</v>
      </c>
      <c r="J50" s="151">
        <v>43208</v>
      </c>
      <c r="K50" s="151">
        <f t="shared" si="34"/>
        <v>43213</v>
      </c>
      <c r="L50" s="151">
        <f>K50+7</f>
        <v>43220</v>
      </c>
      <c r="M50" s="151">
        <f t="shared" si="35"/>
        <v>43241</v>
      </c>
      <c r="N50" s="151">
        <f t="shared" si="36"/>
        <v>43248</v>
      </c>
      <c r="O50" s="151" t="s">
        <v>90</v>
      </c>
      <c r="P50" s="151" t="s">
        <v>90</v>
      </c>
      <c r="Q50" s="151" t="s">
        <v>90</v>
      </c>
      <c r="R50" s="151">
        <f t="shared" ref="R50:R52" si="39">N50+7</f>
        <v>43255</v>
      </c>
      <c r="S50" s="151">
        <f t="shared" si="38"/>
        <v>43262</v>
      </c>
      <c r="U50" s="157"/>
    </row>
    <row r="51" spans="1:152" ht="34.9" customHeight="1" x14ac:dyDescent="0.25">
      <c r="A51" s="157"/>
      <c r="B51" s="150"/>
      <c r="C51" s="146" t="s">
        <v>649</v>
      </c>
      <c r="D51" s="33" t="s">
        <v>650</v>
      </c>
      <c r="E51" s="146" t="s">
        <v>6</v>
      </c>
      <c r="F51" s="146" t="s">
        <v>181</v>
      </c>
      <c r="G51" s="81" t="s">
        <v>55</v>
      </c>
      <c r="H51" s="88">
        <f>408000-20000</f>
        <v>388000</v>
      </c>
      <c r="I51" s="3" t="s">
        <v>209</v>
      </c>
      <c r="J51" s="151">
        <v>43239</v>
      </c>
      <c r="K51" s="151">
        <f t="shared" si="34"/>
        <v>43244</v>
      </c>
      <c r="L51" s="151">
        <f>K51+7</f>
        <v>43251</v>
      </c>
      <c r="M51" s="151">
        <f t="shared" si="35"/>
        <v>43272</v>
      </c>
      <c r="N51" s="151">
        <f t="shared" si="36"/>
        <v>43279</v>
      </c>
      <c r="O51" s="151" t="s">
        <v>90</v>
      </c>
      <c r="P51" s="151" t="s">
        <v>90</v>
      </c>
      <c r="Q51" s="151" t="s">
        <v>90</v>
      </c>
      <c r="R51" s="151">
        <f t="shared" si="39"/>
        <v>43286</v>
      </c>
      <c r="S51" s="151">
        <f t="shared" si="38"/>
        <v>43293</v>
      </c>
      <c r="U51" s="157"/>
    </row>
    <row r="52" spans="1:152" ht="34.9" customHeight="1" x14ac:dyDescent="0.25">
      <c r="A52" s="157"/>
      <c r="B52" s="150"/>
      <c r="C52" s="146" t="s">
        <v>651</v>
      </c>
      <c r="D52" s="33" t="s">
        <v>652</v>
      </c>
      <c r="E52" s="146" t="s">
        <v>6</v>
      </c>
      <c r="F52" s="146" t="s">
        <v>181</v>
      </c>
      <c r="G52" s="81" t="s">
        <v>55</v>
      </c>
      <c r="H52" s="88">
        <v>25000</v>
      </c>
      <c r="I52" s="32" t="s">
        <v>533</v>
      </c>
      <c r="J52" s="151">
        <v>43161</v>
      </c>
      <c r="K52" s="151">
        <f t="shared" si="34"/>
        <v>43166</v>
      </c>
      <c r="L52" s="151">
        <f>K52+7</f>
        <v>43173</v>
      </c>
      <c r="M52" s="151">
        <f t="shared" si="35"/>
        <v>43194</v>
      </c>
      <c r="N52" s="151">
        <f t="shared" si="36"/>
        <v>43201</v>
      </c>
      <c r="O52" s="151" t="s">
        <v>90</v>
      </c>
      <c r="P52" s="151" t="s">
        <v>90</v>
      </c>
      <c r="Q52" s="151" t="s">
        <v>90</v>
      </c>
      <c r="R52" s="151">
        <f t="shared" si="39"/>
        <v>43208</v>
      </c>
      <c r="S52" s="151">
        <f t="shared" si="38"/>
        <v>43215</v>
      </c>
      <c r="U52" s="157"/>
    </row>
    <row r="53" spans="1:152" ht="34.9" customHeight="1" x14ac:dyDescent="0.25">
      <c r="A53" s="157"/>
      <c r="B53" s="150"/>
      <c r="C53" s="135" t="s">
        <v>653</v>
      </c>
      <c r="D53" s="33" t="s">
        <v>654</v>
      </c>
      <c r="E53" s="135" t="s">
        <v>6</v>
      </c>
      <c r="F53" s="135" t="s">
        <v>181</v>
      </c>
      <c r="G53" s="136" t="s">
        <v>55</v>
      </c>
      <c r="H53" s="133">
        <v>10000</v>
      </c>
      <c r="I53" s="132" t="s">
        <v>533</v>
      </c>
      <c r="J53" s="151">
        <v>43180</v>
      </c>
      <c r="K53" s="151">
        <f t="shared" si="34"/>
        <v>43185</v>
      </c>
      <c r="L53" s="151">
        <f>K53+30</f>
        <v>43215</v>
      </c>
      <c r="M53" s="151">
        <f t="shared" si="35"/>
        <v>43236</v>
      </c>
      <c r="N53" s="151">
        <f t="shared" si="36"/>
        <v>43243</v>
      </c>
      <c r="O53" s="151">
        <f>N53+5</f>
        <v>43248</v>
      </c>
      <c r="P53" s="151">
        <f>O53+7</f>
        <v>43255</v>
      </c>
      <c r="Q53" s="151">
        <f>P53+7</f>
        <v>43262</v>
      </c>
      <c r="R53" s="151">
        <f>Q53+7</f>
        <v>43269</v>
      </c>
      <c r="S53" s="151">
        <f t="shared" si="38"/>
        <v>43276</v>
      </c>
      <c r="U53" s="157"/>
    </row>
    <row r="54" spans="1:152" ht="34.9" customHeight="1" x14ac:dyDescent="0.25">
      <c r="A54" s="157"/>
      <c r="B54" s="150"/>
      <c r="C54" s="135" t="s">
        <v>655</v>
      </c>
      <c r="D54" s="33" t="s">
        <v>656</v>
      </c>
      <c r="E54" s="135" t="s">
        <v>6</v>
      </c>
      <c r="F54" s="135" t="s">
        <v>181</v>
      </c>
      <c r="G54" s="136" t="s">
        <v>55</v>
      </c>
      <c r="H54" s="133">
        <v>10000</v>
      </c>
      <c r="I54" s="132" t="s">
        <v>533</v>
      </c>
      <c r="J54" s="73">
        <v>44635</v>
      </c>
      <c r="K54" s="151">
        <f t="shared" si="34"/>
        <v>44640</v>
      </c>
      <c r="L54" s="151">
        <f t="shared" ref="L54:L65" si="40">K54+7</f>
        <v>44647</v>
      </c>
      <c r="M54" s="151">
        <f t="shared" si="35"/>
        <v>44668</v>
      </c>
      <c r="N54" s="151">
        <f t="shared" si="36"/>
        <v>44675</v>
      </c>
      <c r="O54" s="151" t="s">
        <v>90</v>
      </c>
      <c r="P54" s="151" t="s">
        <v>90</v>
      </c>
      <c r="Q54" s="151" t="s">
        <v>90</v>
      </c>
      <c r="R54" s="151">
        <f t="shared" ref="R54:R65" si="41">N54+7</f>
        <v>44682</v>
      </c>
      <c r="S54" s="151">
        <f t="shared" si="38"/>
        <v>44689</v>
      </c>
      <c r="U54" s="157"/>
    </row>
    <row r="55" spans="1:152" ht="34.9" customHeight="1" x14ac:dyDescent="0.25">
      <c r="A55" s="157"/>
      <c r="B55" s="150"/>
      <c r="C55" s="216" t="s">
        <v>657</v>
      </c>
      <c r="D55" s="33" t="s">
        <v>658</v>
      </c>
      <c r="E55" s="135" t="s">
        <v>6</v>
      </c>
      <c r="F55" s="135" t="s">
        <v>181</v>
      </c>
      <c r="G55" s="136" t="s">
        <v>55</v>
      </c>
      <c r="H55" s="133">
        <v>27882</v>
      </c>
      <c r="I55" s="76" t="s">
        <v>209</v>
      </c>
      <c r="J55" s="151">
        <v>43180</v>
      </c>
      <c r="K55" s="151">
        <f t="shared" si="34"/>
        <v>43185</v>
      </c>
      <c r="L55" s="151">
        <f t="shared" si="40"/>
        <v>43192</v>
      </c>
      <c r="M55" s="151">
        <f t="shared" si="35"/>
        <v>43213</v>
      </c>
      <c r="N55" s="151">
        <f t="shared" si="36"/>
        <v>43220</v>
      </c>
      <c r="O55" s="151" t="s">
        <v>90</v>
      </c>
      <c r="P55" s="151" t="s">
        <v>90</v>
      </c>
      <c r="Q55" s="151" t="s">
        <v>90</v>
      </c>
      <c r="R55" s="151">
        <f t="shared" si="41"/>
        <v>43227</v>
      </c>
      <c r="S55" s="151">
        <f t="shared" si="38"/>
        <v>43234</v>
      </c>
      <c r="U55" s="157"/>
    </row>
    <row r="56" spans="1:152" ht="34.9" customHeight="1" x14ac:dyDescent="0.25">
      <c r="A56" s="157"/>
      <c r="B56" s="150"/>
      <c r="C56" s="216" t="s">
        <v>1003</v>
      </c>
      <c r="D56" s="33" t="s">
        <v>1004</v>
      </c>
      <c r="E56" s="135" t="s">
        <v>6</v>
      </c>
      <c r="F56" s="135" t="s">
        <v>181</v>
      </c>
      <c r="G56" s="136" t="s">
        <v>55</v>
      </c>
      <c r="H56" s="133">
        <v>20000</v>
      </c>
      <c r="I56" s="76" t="s">
        <v>209</v>
      </c>
      <c r="J56" s="151">
        <v>43180</v>
      </c>
      <c r="K56" s="151">
        <f t="shared" ref="K56" si="42">J56+5</f>
        <v>43185</v>
      </c>
      <c r="L56" s="151">
        <f t="shared" ref="L56" si="43">K56+7</f>
        <v>43192</v>
      </c>
      <c r="M56" s="151">
        <f t="shared" ref="M56" si="44">L56+21</f>
        <v>43213</v>
      </c>
      <c r="N56" s="151">
        <f t="shared" ref="N56" si="45">M56+7</f>
        <v>43220</v>
      </c>
      <c r="O56" s="151" t="s">
        <v>90</v>
      </c>
      <c r="P56" s="151" t="s">
        <v>90</v>
      </c>
      <c r="Q56" s="151" t="s">
        <v>90</v>
      </c>
      <c r="R56" s="151">
        <f t="shared" ref="R56" si="46">N56+7</f>
        <v>43227</v>
      </c>
      <c r="S56" s="151">
        <f t="shared" ref="S56" si="47">R56+7</f>
        <v>43234</v>
      </c>
      <c r="U56" s="157"/>
    </row>
    <row r="57" spans="1:152" ht="28.5" x14ac:dyDescent="0.2">
      <c r="A57" s="157"/>
      <c r="B57" s="150"/>
      <c r="C57" s="144" t="s">
        <v>671</v>
      </c>
      <c r="D57" s="33" t="s">
        <v>672</v>
      </c>
      <c r="E57" s="146" t="s">
        <v>6</v>
      </c>
      <c r="F57" s="148" t="s">
        <v>89</v>
      </c>
      <c r="G57" s="146" t="s">
        <v>55</v>
      </c>
      <c r="H57" s="156">
        <v>21000</v>
      </c>
      <c r="I57" s="140" t="s">
        <v>673</v>
      </c>
      <c r="J57" s="155">
        <v>44621</v>
      </c>
      <c r="K57" s="151">
        <f t="shared" si="34"/>
        <v>44626</v>
      </c>
      <c r="L57" s="151">
        <f t="shared" si="40"/>
        <v>44633</v>
      </c>
      <c r="M57" s="151">
        <f t="shared" si="35"/>
        <v>44654</v>
      </c>
      <c r="N57" s="151">
        <f t="shared" si="36"/>
        <v>44661</v>
      </c>
      <c r="O57" s="151" t="s">
        <v>90</v>
      </c>
      <c r="P57" s="151" t="s">
        <v>90</v>
      </c>
      <c r="Q57" s="151" t="s">
        <v>90</v>
      </c>
      <c r="R57" s="151">
        <f t="shared" si="41"/>
        <v>44668</v>
      </c>
      <c r="S57" s="151">
        <f t="shared" si="38"/>
        <v>44675</v>
      </c>
      <c r="U57" s="157"/>
    </row>
    <row r="58" spans="1:152" ht="15" x14ac:dyDescent="0.25">
      <c r="A58" s="157"/>
      <c r="B58" s="150"/>
      <c r="C58" s="321" t="s">
        <v>674</v>
      </c>
      <c r="D58" s="33" t="s">
        <v>675</v>
      </c>
      <c r="E58" s="146" t="s">
        <v>6</v>
      </c>
      <c r="F58" s="148" t="s">
        <v>89</v>
      </c>
      <c r="G58" s="146" t="s">
        <v>55</v>
      </c>
      <c r="H58" s="218">
        <v>12000</v>
      </c>
      <c r="I58" s="140" t="s">
        <v>676</v>
      </c>
      <c r="J58" s="155">
        <v>44713</v>
      </c>
      <c r="K58" s="151">
        <f t="shared" si="34"/>
        <v>44718</v>
      </c>
      <c r="L58" s="151">
        <f t="shared" si="40"/>
        <v>44725</v>
      </c>
      <c r="M58" s="151">
        <f t="shared" si="35"/>
        <v>44746</v>
      </c>
      <c r="N58" s="151">
        <f t="shared" si="36"/>
        <v>44753</v>
      </c>
      <c r="O58" s="151" t="s">
        <v>90</v>
      </c>
      <c r="P58" s="151" t="s">
        <v>90</v>
      </c>
      <c r="Q58" s="151" t="s">
        <v>90</v>
      </c>
      <c r="R58" s="151">
        <f t="shared" si="41"/>
        <v>44760</v>
      </c>
      <c r="S58" s="151">
        <f t="shared" si="38"/>
        <v>44767</v>
      </c>
      <c r="U58" s="157"/>
    </row>
    <row r="59" spans="1:152" ht="42.75" x14ac:dyDescent="0.25">
      <c r="A59" s="157"/>
      <c r="B59" s="150"/>
      <c r="C59" s="83" t="s">
        <v>677</v>
      </c>
      <c r="D59" s="33" t="s">
        <v>678</v>
      </c>
      <c r="E59" s="146" t="s">
        <v>6</v>
      </c>
      <c r="F59" s="148" t="s">
        <v>89</v>
      </c>
      <c r="G59" s="146" t="s">
        <v>55</v>
      </c>
      <c r="H59" s="218">
        <v>64000</v>
      </c>
      <c r="I59" s="334" t="s">
        <v>679</v>
      </c>
      <c r="J59" s="155">
        <v>44713</v>
      </c>
      <c r="K59" s="151">
        <f t="shared" si="34"/>
        <v>44718</v>
      </c>
      <c r="L59" s="151">
        <f t="shared" si="40"/>
        <v>44725</v>
      </c>
      <c r="M59" s="151">
        <f t="shared" si="35"/>
        <v>44746</v>
      </c>
      <c r="N59" s="151">
        <f t="shared" si="36"/>
        <v>44753</v>
      </c>
      <c r="O59" s="151" t="s">
        <v>90</v>
      </c>
      <c r="P59" s="151" t="s">
        <v>90</v>
      </c>
      <c r="Q59" s="151" t="s">
        <v>90</v>
      </c>
      <c r="R59" s="151">
        <f t="shared" si="41"/>
        <v>44760</v>
      </c>
      <c r="S59" s="151">
        <f t="shared" si="38"/>
        <v>44767</v>
      </c>
      <c r="U59" s="157"/>
    </row>
    <row r="60" spans="1:152" ht="54" customHeight="1" x14ac:dyDescent="0.25">
      <c r="A60" s="157"/>
      <c r="B60" s="150"/>
      <c r="C60" s="83" t="s">
        <v>680</v>
      </c>
      <c r="D60" s="33" t="s">
        <v>681</v>
      </c>
      <c r="E60" s="146" t="s">
        <v>6</v>
      </c>
      <c r="F60" s="148" t="s">
        <v>89</v>
      </c>
      <c r="G60" s="146" t="s">
        <v>55</v>
      </c>
      <c r="H60" s="218">
        <v>50250</v>
      </c>
      <c r="I60" s="334" t="s">
        <v>679</v>
      </c>
      <c r="J60" s="155">
        <v>44713</v>
      </c>
      <c r="K60" s="151">
        <f t="shared" si="34"/>
        <v>44718</v>
      </c>
      <c r="L60" s="151">
        <f t="shared" si="40"/>
        <v>44725</v>
      </c>
      <c r="M60" s="151">
        <f t="shared" si="35"/>
        <v>44746</v>
      </c>
      <c r="N60" s="151">
        <f t="shared" si="36"/>
        <v>44753</v>
      </c>
      <c r="O60" s="151" t="s">
        <v>90</v>
      </c>
      <c r="P60" s="151" t="s">
        <v>90</v>
      </c>
      <c r="Q60" s="151" t="s">
        <v>90</v>
      </c>
      <c r="R60" s="151">
        <f t="shared" si="41"/>
        <v>44760</v>
      </c>
      <c r="S60" s="151">
        <f t="shared" si="38"/>
        <v>44767</v>
      </c>
      <c r="U60" s="157"/>
    </row>
    <row r="61" spans="1:152" s="122" customFormat="1" ht="31.5" customHeight="1" x14ac:dyDescent="0.25">
      <c r="A61" s="157"/>
      <c r="B61" s="150"/>
      <c r="C61" s="83" t="s">
        <v>682</v>
      </c>
      <c r="D61" s="33" t="s">
        <v>683</v>
      </c>
      <c r="E61" s="146" t="s">
        <v>6</v>
      </c>
      <c r="F61" s="148" t="s">
        <v>89</v>
      </c>
      <c r="G61" s="146" t="s">
        <v>55</v>
      </c>
      <c r="H61" s="218">
        <v>50250</v>
      </c>
      <c r="I61" s="334" t="s">
        <v>679</v>
      </c>
      <c r="J61" s="155">
        <v>44713</v>
      </c>
      <c r="K61" s="151">
        <f t="shared" si="34"/>
        <v>44718</v>
      </c>
      <c r="L61" s="151">
        <f t="shared" si="40"/>
        <v>44725</v>
      </c>
      <c r="M61" s="151">
        <f t="shared" si="35"/>
        <v>44746</v>
      </c>
      <c r="N61" s="151">
        <f t="shared" si="36"/>
        <v>44753</v>
      </c>
      <c r="O61" s="151" t="s">
        <v>90</v>
      </c>
      <c r="P61" s="151" t="s">
        <v>90</v>
      </c>
      <c r="Q61" s="151" t="s">
        <v>90</v>
      </c>
      <c r="R61" s="151">
        <f t="shared" si="41"/>
        <v>44760</v>
      </c>
      <c r="S61" s="151">
        <f t="shared" si="38"/>
        <v>44767</v>
      </c>
      <c r="U61" s="157"/>
    </row>
    <row r="62" spans="1:152" ht="42.75" x14ac:dyDescent="0.25">
      <c r="A62" s="157"/>
      <c r="B62" s="150"/>
      <c r="C62" s="83" t="s">
        <v>684</v>
      </c>
      <c r="D62" s="33" t="s">
        <v>685</v>
      </c>
      <c r="E62" s="146" t="s">
        <v>6</v>
      </c>
      <c r="F62" s="148" t="s">
        <v>89</v>
      </c>
      <c r="G62" s="146" t="s">
        <v>55</v>
      </c>
      <c r="H62" s="218">
        <v>56000</v>
      </c>
      <c r="I62" s="334" t="s">
        <v>679</v>
      </c>
      <c r="J62" s="155">
        <v>44713</v>
      </c>
      <c r="K62" s="151">
        <f t="shared" si="34"/>
        <v>44718</v>
      </c>
      <c r="L62" s="151">
        <f t="shared" si="40"/>
        <v>44725</v>
      </c>
      <c r="M62" s="151">
        <f t="shared" si="35"/>
        <v>44746</v>
      </c>
      <c r="N62" s="151">
        <f t="shared" si="36"/>
        <v>44753</v>
      </c>
      <c r="O62" s="151" t="s">
        <v>90</v>
      </c>
      <c r="P62" s="151" t="s">
        <v>90</v>
      </c>
      <c r="Q62" s="151" t="s">
        <v>90</v>
      </c>
      <c r="R62" s="151">
        <f t="shared" si="41"/>
        <v>44760</v>
      </c>
      <c r="S62" s="151">
        <f t="shared" si="38"/>
        <v>44767</v>
      </c>
      <c r="U62" s="157"/>
    </row>
    <row r="63" spans="1:152" x14ac:dyDescent="0.2">
      <c r="A63" s="157"/>
      <c r="B63" s="150"/>
      <c r="C63" s="388" t="s">
        <v>686</v>
      </c>
      <c r="D63" s="33" t="s">
        <v>687</v>
      </c>
      <c r="E63" s="146" t="s">
        <v>6</v>
      </c>
      <c r="F63" s="293" t="s">
        <v>89</v>
      </c>
      <c r="G63" s="294" t="s">
        <v>55</v>
      </c>
      <c r="H63" s="219">
        <v>70000</v>
      </c>
      <c r="I63" s="220" t="s">
        <v>229</v>
      </c>
      <c r="J63" s="155">
        <v>44621</v>
      </c>
      <c r="K63" s="151">
        <f t="shared" si="34"/>
        <v>44626</v>
      </c>
      <c r="L63" s="151">
        <f t="shared" si="40"/>
        <v>44633</v>
      </c>
      <c r="M63" s="151">
        <f t="shared" si="35"/>
        <v>44654</v>
      </c>
      <c r="N63" s="151">
        <f t="shared" si="36"/>
        <v>44661</v>
      </c>
      <c r="O63" s="151" t="s">
        <v>90</v>
      </c>
      <c r="P63" s="151" t="s">
        <v>90</v>
      </c>
      <c r="Q63" s="151" t="s">
        <v>90</v>
      </c>
      <c r="R63" s="151">
        <f t="shared" si="41"/>
        <v>44668</v>
      </c>
      <c r="S63" s="151">
        <f t="shared" si="38"/>
        <v>44675</v>
      </c>
      <c r="T63" s="158"/>
      <c r="U63" s="157"/>
    </row>
    <row r="64" spans="1:152" ht="28.5" x14ac:dyDescent="0.25">
      <c r="A64" s="157"/>
      <c r="B64" s="150"/>
      <c r="C64" s="74" t="s">
        <v>703</v>
      </c>
      <c r="D64" s="71" t="s">
        <v>704</v>
      </c>
      <c r="E64" s="146" t="s">
        <v>6</v>
      </c>
      <c r="F64" s="106" t="s">
        <v>85</v>
      </c>
      <c r="G64" s="81" t="s">
        <v>54</v>
      </c>
      <c r="H64" s="67" t="s">
        <v>705</v>
      </c>
      <c r="I64" s="43" t="s">
        <v>700</v>
      </c>
      <c r="J64" s="151">
        <v>44774</v>
      </c>
      <c r="K64" s="151">
        <f t="shared" si="34"/>
        <v>44779</v>
      </c>
      <c r="L64" s="151">
        <f t="shared" si="40"/>
        <v>44786</v>
      </c>
      <c r="M64" s="151">
        <f t="shared" si="35"/>
        <v>44807</v>
      </c>
      <c r="N64" s="151">
        <f t="shared" si="36"/>
        <v>44814</v>
      </c>
      <c r="O64" s="151" t="s">
        <v>90</v>
      </c>
      <c r="P64" s="151" t="s">
        <v>90</v>
      </c>
      <c r="Q64" s="151" t="s">
        <v>90</v>
      </c>
      <c r="R64" s="151">
        <f t="shared" si="41"/>
        <v>44821</v>
      </c>
      <c r="S64" s="151">
        <f t="shared" si="38"/>
        <v>44828</v>
      </c>
      <c r="U64" s="157"/>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c r="AU64" s="158"/>
      <c r="AV64" s="158"/>
      <c r="AW64" s="158"/>
      <c r="AX64" s="158"/>
      <c r="AY64" s="158"/>
      <c r="AZ64" s="158"/>
      <c r="BA64" s="158"/>
      <c r="BB64" s="158"/>
      <c r="BC64" s="158"/>
      <c r="BD64" s="158"/>
      <c r="BE64" s="158"/>
      <c r="BF64" s="158"/>
      <c r="BG64" s="158"/>
      <c r="BH64" s="158"/>
      <c r="BI64" s="158"/>
      <c r="BJ64" s="158"/>
      <c r="BK64" s="158"/>
      <c r="BL64" s="158"/>
      <c r="BM64" s="158"/>
      <c r="BN64" s="158"/>
      <c r="BO64" s="158"/>
      <c r="BP64" s="158"/>
      <c r="BQ64" s="158"/>
      <c r="BR64" s="158"/>
      <c r="BS64" s="158"/>
      <c r="BT64" s="158"/>
      <c r="BU64" s="158"/>
      <c r="BV64" s="158"/>
      <c r="BW64" s="158"/>
      <c r="BX64" s="158"/>
      <c r="BY64" s="158"/>
      <c r="BZ64" s="158"/>
      <c r="CA64" s="158"/>
      <c r="CB64" s="158"/>
      <c r="CC64" s="158"/>
      <c r="CD64" s="158"/>
      <c r="CE64" s="158"/>
      <c r="CF64" s="158"/>
      <c r="CG64" s="158"/>
      <c r="CH64" s="158"/>
      <c r="CI64" s="158"/>
      <c r="CJ64" s="158"/>
      <c r="CK64" s="158"/>
      <c r="CL64" s="158"/>
      <c r="CM64" s="158"/>
      <c r="CN64" s="158"/>
      <c r="CO64" s="158"/>
      <c r="CP64" s="158"/>
      <c r="CQ64" s="158"/>
      <c r="CR64" s="158"/>
      <c r="CS64" s="158"/>
      <c r="CT64" s="158"/>
      <c r="CU64" s="158"/>
      <c r="CV64" s="158"/>
      <c r="CW64" s="158"/>
      <c r="CX64" s="158"/>
      <c r="CY64" s="158"/>
      <c r="CZ64" s="158"/>
      <c r="DA64" s="158"/>
      <c r="DB64" s="158"/>
      <c r="DC64" s="158"/>
      <c r="DD64" s="158"/>
      <c r="DE64" s="158"/>
      <c r="DF64" s="158"/>
      <c r="DG64" s="158"/>
      <c r="DH64" s="158"/>
      <c r="DI64" s="158"/>
      <c r="DJ64" s="158"/>
      <c r="DK64" s="158"/>
      <c r="DL64" s="158"/>
      <c r="DM64" s="158"/>
      <c r="DN64" s="158"/>
      <c r="DO64" s="158"/>
      <c r="DP64" s="158"/>
      <c r="DQ64" s="158"/>
      <c r="DR64" s="158"/>
      <c r="DS64" s="158"/>
      <c r="DT64" s="158"/>
      <c r="DU64" s="158"/>
      <c r="DV64" s="158"/>
      <c r="DW64" s="158"/>
      <c r="DX64" s="158"/>
      <c r="DY64" s="158"/>
      <c r="DZ64" s="158"/>
      <c r="EA64" s="158"/>
      <c r="EB64" s="158"/>
      <c r="EC64" s="158"/>
      <c r="ED64" s="158"/>
      <c r="EE64" s="158"/>
      <c r="EF64" s="158"/>
      <c r="EG64" s="158"/>
      <c r="EH64" s="158"/>
      <c r="EI64" s="158"/>
      <c r="EJ64" s="158"/>
      <c r="EK64" s="158"/>
      <c r="EL64" s="158"/>
      <c r="EM64" s="158"/>
      <c r="EN64" s="158"/>
      <c r="EO64" s="158"/>
      <c r="EP64" s="158"/>
      <c r="EQ64" s="158"/>
      <c r="ER64" s="158"/>
      <c r="ES64" s="158"/>
      <c r="ET64" s="158"/>
      <c r="EU64" s="158"/>
      <c r="EV64" s="158"/>
    </row>
    <row r="65" spans="1:152" ht="33" customHeight="1" x14ac:dyDescent="0.2">
      <c r="A65" s="157"/>
      <c r="B65" s="150"/>
      <c r="C65" s="322" t="s">
        <v>706</v>
      </c>
      <c r="D65" s="71" t="s">
        <v>707</v>
      </c>
      <c r="E65" s="146" t="s">
        <v>6</v>
      </c>
      <c r="F65" s="226" t="s">
        <v>85</v>
      </c>
      <c r="G65" s="81" t="s">
        <v>54</v>
      </c>
      <c r="H65" s="323" t="s">
        <v>708</v>
      </c>
      <c r="I65" s="43" t="s">
        <v>700</v>
      </c>
      <c r="J65" s="151">
        <v>44829</v>
      </c>
      <c r="K65" s="151">
        <f t="shared" si="34"/>
        <v>44834</v>
      </c>
      <c r="L65" s="151">
        <f t="shared" si="40"/>
        <v>44841</v>
      </c>
      <c r="M65" s="151">
        <f t="shared" si="35"/>
        <v>44862</v>
      </c>
      <c r="N65" s="151">
        <f t="shared" si="36"/>
        <v>44869</v>
      </c>
      <c r="O65" s="151" t="s">
        <v>90</v>
      </c>
      <c r="P65" s="151" t="s">
        <v>90</v>
      </c>
      <c r="Q65" s="151" t="s">
        <v>90</v>
      </c>
      <c r="R65" s="151">
        <f t="shared" si="41"/>
        <v>44876</v>
      </c>
      <c r="S65" s="151">
        <f t="shared" si="38"/>
        <v>44883</v>
      </c>
      <c r="U65" s="157"/>
    </row>
    <row r="66" spans="1:152" ht="28.5" x14ac:dyDescent="0.25">
      <c r="A66" s="157"/>
      <c r="B66" s="150"/>
      <c r="C66" s="234" t="s">
        <v>772</v>
      </c>
      <c r="D66" s="33" t="s">
        <v>234</v>
      </c>
      <c r="E66" s="324" t="s">
        <v>6</v>
      </c>
      <c r="F66" s="324" t="s">
        <v>85</v>
      </c>
      <c r="G66" s="324" t="s">
        <v>53</v>
      </c>
      <c r="H66" s="70">
        <v>3814400</v>
      </c>
      <c r="I66" s="3" t="s">
        <v>99</v>
      </c>
      <c r="J66" s="201">
        <v>44628</v>
      </c>
      <c r="K66" s="201">
        <f>J66+5</f>
        <v>44633</v>
      </c>
      <c r="L66" s="201">
        <f>K66+30</f>
        <v>44663</v>
      </c>
      <c r="M66" s="201">
        <f t="shared" si="35"/>
        <v>44684</v>
      </c>
      <c r="N66" s="201">
        <f>M66+7</f>
        <v>44691</v>
      </c>
      <c r="O66" s="151">
        <f>N66+5</f>
        <v>44696</v>
      </c>
      <c r="P66" s="151">
        <f>O66+7</f>
        <v>44703</v>
      </c>
      <c r="Q66" s="151">
        <f>P66+7</f>
        <v>44710</v>
      </c>
      <c r="R66" s="201">
        <f>N66+7</f>
        <v>44698</v>
      </c>
      <c r="S66" s="201">
        <f>R66+7</f>
        <v>44705</v>
      </c>
      <c r="T66" s="158"/>
      <c r="U66" s="157"/>
    </row>
    <row r="67" spans="1:152" ht="42.75" x14ac:dyDescent="0.25">
      <c r="A67" s="157"/>
      <c r="B67" s="150"/>
      <c r="C67" s="154" t="s">
        <v>880</v>
      </c>
      <c r="D67" s="325" t="s">
        <v>881</v>
      </c>
      <c r="E67" s="326" t="s">
        <v>6</v>
      </c>
      <c r="F67" s="83" t="s">
        <v>85</v>
      </c>
      <c r="G67" s="83" t="s">
        <v>54</v>
      </c>
      <c r="H67" s="245">
        <v>15000</v>
      </c>
      <c r="I67" s="51" t="s">
        <v>170</v>
      </c>
      <c r="J67" s="249">
        <v>44661</v>
      </c>
      <c r="K67" s="250">
        <f t="shared" ref="K67:K78" si="48">J67+5</f>
        <v>44666</v>
      </c>
      <c r="L67" s="250">
        <f t="shared" ref="L67:L71" si="49">K67+7</f>
        <v>44673</v>
      </c>
      <c r="M67" s="250">
        <f t="shared" ref="M67:M71" si="50">L67+21</f>
        <v>44694</v>
      </c>
      <c r="N67" s="250">
        <f t="shared" ref="N67:N78" si="51">M67+7</f>
        <v>44701</v>
      </c>
      <c r="O67" s="47" t="s">
        <v>90</v>
      </c>
      <c r="P67" s="47" t="s">
        <v>90</v>
      </c>
      <c r="Q67" s="47" t="s">
        <v>90</v>
      </c>
      <c r="R67" s="250">
        <f t="shared" ref="R67:R78" si="52">N67+7</f>
        <v>44708</v>
      </c>
      <c r="S67" s="141">
        <f t="shared" ref="S67:S78" si="53">R67+7</f>
        <v>44715</v>
      </c>
      <c r="U67" s="157"/>
      <c r="X67" s="158"/>
      <c r="Y67" s="158"/>
      <c r="Z67" s="158"/>
      <c r="AA67" s="158"/>
      <c r="AB67" s="158"/>
      <c r="AC67" s="158"/>
      <c r="AD67" s="158"/>
      <c r="AE67" s="158"/>
      <c r="AF67" s="158"/>
      <c r="AG67" s="158"/>
      <c r="AH67" s="158"/>
      <c r="AI67" s="158"/>
      <c r="AJ67" s="158"/>
      <c r="AK67" s="158"/>
      <c r="AL67" s="158"/>
      <c r="AM67" s="158"/>
      <c r="AN67" s="158"/>
      <c r="AO67" s="158"/>
      <c r="AP67" s="158"/>
      <c r="AQ67" s="158"/>
      <c r="AR67" s="158"/>
      <c r="AS67" s="158"/>
      <c r="AT67" s="158"/>
      <c r="AU67" s="158"/>
      <c r="AV67" s="158"/>
      <c r="AW67" s="158"/>
      <c r="AX67" s="158"/>
      <c r="AY67" s="158"/>
      <c r="AZ67" s="158"/>
      <c r="BA67" s="158"/>
      <c r="BB67" s="158"/>
      <c r="BC67" s="158"/>
      <c r="BD67" s="158"/>
      <c r="BE67" s="158"/>
      <c r="BF67" s="158"/>
      <c r="BG67" s="158"/>
      <c r="BH67" s="158"/>
      <c r="BI67" s="158"/>
      <c r="BJ67" s="158"/>
      <c r="BK67" s="158"/>
      <c r="BL67" s="158"/>
      <c r="BM67" s="158"/>
      <c r="BN67" s="158"/>
      <c r="BO67" s="158"/>
      <c r="BP67" s="158"/>
      <c r="BQ67" s="158"/>
      <c r="BR67" s="158"/>
      <c r="BS67" s="158"/>
      <c r="BT67" s="158"/>
      <c r="BU67" s="158"/>
      <c r="BV67" s="158"/>
      <c r="BW67" s="158"/>
      <c r="BX67" s="158"/>
      <c r="BY67" s="158"/>
      <c r="BZ67" s="158"/>
      <c r="CA67" s="158"/>
      <c r="CB67" s="158"/>
      <c r="CC67" s="158"/>
      <c r="CD67" s="158"/>
      <c r="CE67" s="158"/>
      <c r="CF67" s="158"/>
      <c r="CG67" s="158"/>
      <c r="CH67" s="158"/>
      <c r="CI67" s="158"/>
      <c r="CJ67" s="158"/>
      <c r="CK67" s="158"/>
      <c r="CL67" s="158"/>
      <c r="CM67" s="158"/>
      <c r="CN67" s="158"/>
      <c r="CO67" s="158"/>
      <c r="CP67" s="158"/>
      <c r="CQ67" s="158"/>
      <c r="CR67" s="158"/>
      <c r="CS67" s="158"/>
      <c r="CT67" s="158"/>
      <c r="CU67" s="158"/>
      <c r="CV67" s="158"/>
      <c r="CW67" s="158"/>
      <c r="CX67" s="158"/>
      <c r="CY67" s="158"/>
      <c r="CZ67" s="158"/>
      <c r="DA67" s="158"/>
      <c r="DB67" s="158"/>
      <c r="DC67" s="158"/>
      <c r="DD67" s="158"/>
      <c r="DE67" s="158"/>
      <c r="DF67" s="158"/>
      <c r="DG67" s="158"/>
      <c r="DH67" s="158"/>
      <c r="DI67" s="158"/>
      <c r="DJ67" s="158"/>
      <c r="DK67" s="158"/>
      <c r="DL67" s="158"/>
      <c r="DM67" s="158"/>
      <c r="DN67" s="158"/>
      <c r="DO67" s="158"/>
      <c r="DP67" s="158"/>
      <c r="DQ67" s="158"/>
      <c r="DR67" s="158"/>
      <c r="DS67" s="158"/>
      <c r="DT67" s="158"/>
      <c r="DU67" s="158"/>
      <c r="DV67" s="158"/>
      <c r="DW67" s="158"/>
      <c r="DX67" s="158"/>
      <c r="DY67" s="158"/>
      <c r="DZ67" s="158"/>
      <c r="EA67" s="158"/>
      <c r="EB67" s="158"/>
      <c r="EC67" s="158"/>
      <c r="ED67" s="158"/>
      <c r="EE67" s="158"/>
      <c r="EF67" s="158"/>
      <c r="EG67" s="158"/>
      <c r="EH67" s="158"/>
      <c r="EI67" s="158"/>
      <c r="EJ67" s="158"/>
      <c r="EK67" s="158"/>
      <c r="EL67" s="158"/>
      <c r="EM67" s="158"/>
      <c r="EN67" s="158"/>
      <c r="EO67" s="158"/>
      <c r="EP67" s="158"/>
      <c r="EQ67" s="158"/>
      <c r="ER67" s="158"/>
      <c r="ES67" s="158"/>
      <c r="ET67" s="158"/>
      <c r="EU67" s="158"/>
      <c r="EV67" s="158"/>
    </row>
    <row r="68" spans="1:152" ht="28.5" x14ac:dyDescent="0.25">
      <c r="A68" s="157"/>
      <c r="B68" s="150"/>
      <c r="C68" s="154" t="s">
        <v>882</v>
      </c>
      <c r="D68" s="325" t="s">
        <v>883</v>
      </c>
      <c r="E68" s="326" t="s">
        <v>6</v>
      </c>
      <c r="F68" s="83" t="s">
        <v>85</v>
      </c>
      <c r="G68" s="83" t="s">
        <v>54</v>
      </c>
      <c r="H68" s="245">
        <v>200000</v>
      </c>
      <c r="I68" s="51" t="s">
        <v>170</v>
      </c>
      <c r="J68" s="249">
        <v>44662</v>
      </c>
      <c r="K68" s="250">
        <f t="shared" si="48"/>
        <v>44667</v>
      </c>
      <c r="L68" s="250">
        <f t="shared" si="49"/>
        <v>44674</v>
      </c>
      <c r="M68" s="250">
        <f t="shared" si="50"/>
        <v>44695</v>
      </c>
      <c r="N68" s="250">
        <f t="shared" si="51"/>
        <v>44702</v>
      </c>
      <c r="O68" s="47" t="s">
        <v>90</v>
      </c>
      <c r="P68" s="47" t="s">
        <v>90</v>
      </c>
      <c r="Q68" s="47" t="s">
        <v>90</v>
      </c>
      <c r="R68" s="250">
        <f t="shared" si="52"/>
        <v>44709</v>
      </c>
      <c r="S68" s="141">
        <f t="shared" si="53"/>
        <v>44716</v>
      </c>
      <c r="U68" s="157"/>
      <c r="X68" s="158"/>
      <c r="Y68" s="158"/>
      <c r="Z68" s="158"/>
      <c r="AA68" s="158"/>
      <c r="AB68" s="158"/>
      <c r="AC68" s="158"/>
      <c r="AD68" s="158"/>
      <c r="AE68" s="158"/>
      <c r="AF68" s="158"/>
      <c r="AG68" s="158"/>
      <c r="AH68" s="158"/>
      <c r="AI68" s="158"/>
      <c r="AJ68" s="158"/>
      <c r="AK68" s="158"/>
      <c r="AL68" s="158"/>
      <c r="AM68" s="158"/>
      <c r="AN68" s="158"/>
      <c r="AO68" s="158"/>
      <c r="AP68" s="158"/>
      <c r="AQ68" s="158"/>
      <c r="AR68" s="158"/>
      <c r="AS68" s="158"/>
      <c r="AT68" s="158"/>
      <c r="AU68" s="158"/>
      <c r="AV68" s="158"/>
      <c r="AW68" s="158"/>
      <c r="AX68" s="158"/>
      <c r="AY68" s="158"/>
      <c r="AZ68" s="158"/>
      <c r="BA68" s="158"/>
      <c r="BB68" s="158"/>
      <c r="BC68" s="158"/>
      <c r="BD68" s="158"/>
      <c r="BE68" s="158"/>
      <c r="BF68" s="158"/>
      <c r="BG68" s="158"/>
      <c r="BH68" s="158"/>
      <c r="BI68" s="158"/>
      <c r="BJ68" s="158"/>
      <c r="BK68" s="158"/>
      <c r="BL68" s="158"/>
      <c r="BM68" s="158"/>
      <c r="BN68" s="158"/>
      <c r="BO68" s="158"/>
      <c r="BP68" s="158"/>
      <c r="BQ68" s="158"/>
      <c r="BR68" s="158"/>
      <c r="BS68" s="158"/>
      <c r="BT68" s="158"/>
      <c r="BU68" s="158"/>
      <c r="BV68" s="158"/>
      <c r="BW68" s="158"/>
      <c r="BX68" s="158"/>
      <c r="BY68" s="158"/>
      <c r="BZ68" s="158"/>
      <c r="CA68" s="158"/>
      <c r="CB68" s="158"/>
      <c r="CC68" s="158"/>
      <c r="CD68" s="158"/>
      <c r="CE68" s="158"/>
      <c r="CF68" s="158"/>
      <c r="CG68" s="158"/>
      <c r="CH68" s="158"/>
      <c r="CI68" s="158"/>
      <c r="CJ68" s="158"/>
      <c r="CK68" s="158"/>
      <c r="CL68" s="158"/>
      <c r="CM68" s="158"/>
      <c r="CN68" s="158"/>
      <c r="CO68" s="158"/>
      <c r="CP68" s="158"/>
      <c r="CQ68" s="158"/>
      <c r="CR68" s="158"/>
      <c r="CS68" s="158"/>
      <c r="CT68" s="158"/>
      <c r="CU68" s="158"/>
      <c r="CV68" s="158"/>
      <c r="CW68" s="158"/>
      <c r="CX68" s="158"/>
      <c r="CY68" s="158"/>
      <c r="CZ68" s="158"/>
      <c r="DA68" s="158"/>
      <c r="DB68" s="158"/>
      <c r="DC68" s="158"/>
      <c r="DD68" s="158"/>
      <c r="DE68" s="158"/>
      <c r="DF68" s="158"/>
      <c r="DG68" s="158"/>
      <c r="DH68" s="158"/>
      <c r="DI68" s="158"/>
      <c r="DJ68" s="158"/>
      <c r="DK68" s="158"/>
      <c r="DL68" s="158"/>
      <c r="DM68" s="158"/>
      <c r="DN68" s="158"/>
      <c r="DO68" s="158"/>
      <c r="DP68" s="158"/>
      <c r="DQ68" s="158"/>
      <c r="DR68" s="158"/>
      <c r="DS68" s="158"/>
      <c r="DT68" s="158"/>
      <c r="DU68" s="158"/>
      <c r="DV68" s="158"/>
      <c r="DW68" s="158"/>
      <c r="DX68" s="158"/>
      <c r="DY68" s="158"/>
      <c r="DZ68" s="158"/>
      <c r="EA68" s="158"/>
      <c r="EB68" s="158"/>
      <c r="EC68" s="158"/>
      <c r="ED68" s="158"/>
      <c r="EE68" s="158"/>
      <c r="EF68" s="158"/>
      <c r="EG68" s="158"/>
      <c r="EH68" s="158"/>
      <c r="EI68" s="158"/>
      <c r="EJ68" s="158"/>
      <c r="EK68" s="158"/>
      <c r="EL68" s="158"/>
      <c r="EM68" s="158"/>
      <c r="EN68" s="158"/>
      <c r="EO68" s="158"/>
      <c r="EP68" s="158"/>
      <c r="EQ68" s="158"/>
      <c r="ER68" s="158"/>
      <c r="ES68" s="158"/>
      <c r="ET68" s="158"/>
      <c r="EU68" s="158"/>
      <c r="EV68" s="158"/>
    </row>
    <row r="69" spans="1:152" ht="21" customHeight="1" x14ac:dyDescent="0.25">
      <c r="A69" s="157"/>
      <c r="B69" s="150"/>
      <c r="C69" s="154" t="s">
        <v>884</v>
      </c>
      <c r="D69" s="325" t="s">
        <v>885</v>
      </c>
      <c r="E69" s="326" t="s">
        <v>6</v>
      </c>
      <c r="F69" s="83" t="s">
        <v>85</v>
      </c>
      <c r="G69" s="83" t="s">
        <v>54</v>
      </c>
      <c r="H69" s="245">
        <v>50000</v>
      </c>
      <c r="I69" s="51" t="s">
        <v>170</v>
      </c>
      <c r="J69" s="249">
        <v>44663</v>
      </c>
      <c r="K69" s="250">
        <f t="shared" si="48"/>
        <v>44668</v>
      </c>
      <c r="L69" s="250">
        <f t="shared" si="49"/>
        <v>44675</v>
      </c>
      <c r="M69" s="250">
        <f t="shared" si="50"/>
        <v>44696</v>
      </c>
      <c r="N69" s="250">
        <f t="shared" si="51"/>
        <v>44703</v>
      </c>
      <c r="O69" s="47" t="s">
        <v>90</v>
      </c>
      <c r="P69" s="47" t="s">
        <v>90</v>
      </c>
      <c r="Q69" s="47" t="s">
        <v>90</v>
      </c>
      <c r="R69" s="250">
        <f t="shared" si="52"/>
        <v>44710</v>
      </c>
      <c r="S69" s="141">
        <f t="shared" si="53"/>
        <v>44717</v>
      </c>
      <c r="U69" s="157"/>
      <c r="X69" s="158"/>
      <c r="Y69" s="158"/>
      <c r="Z69" s="158"/>
      <c r="AA69" s="158"/>
      <c r="AB69" s="158"/>
      <c r="AC69" s="158"/>
      <c r="AD69" s="158"/>
      <c r="AE69" s="158"/>
      <c r="AF69" s="158"/>
      <c r="AG69" s="158"/>
      <c r="AH69" s="158"/>
      <c r="AI69" s="158"/>
      <c r="AJ69" s="158"/>
      <c r="AK69" s="158"/>
      <c r="AL69" s="158"/>
      <c r="AM69" s="158"/>
      <c r="AN69" s="158"/>
      <c r="AO69" s="158"/>
      <c r="AP69" s="158"/>
      <c r="AQ69" s="158"/>
      <c r="AR69" s="158"/>
      <c r="AS69" s="158"/>
      <c r="AT69" s="158"/>
      <c r="AU69" s="158"/>
      <c r="AV69" s="158"/>
      <c r="AW69" s="158"/>
      <c r="AX69" s="158"/>
      <c r="AY69" s="158"/>
      <c r="AZ69" s="158"/>
      <c r="BA69" s="158"/>
      <c r="BB69" s="158"/>
      <c r="BC69" s="158"/>
      <c r="BD69" s="158"/>
      <c r="BE69" s="158"/>
      <c r="BF69" s="158"/>
      <c r="BG69" s="158"/>
      <c r="BH69" s="158"/>
      <c r="BI69" s="158"/>
      <c r="BJ69" s="158"/>
      <c r="BK69" s="158"/>
      <c r="BL69" s="158"/>
      <c r="BM69" s="158"/>
      <c r="BN69" s="158"/>
      <c r="BO69" s="158"/>
      <c r="BP69" s="158"/>
      <c r="BQ69" s="158"/>
      <c r="BR69" s="158"/>
      <c r="BS69" s="158"/>
      <c r="BT69" s="158"/>
      <c r="BU69" s="158"/>
      <c r="BV69" s="158"/>
      <c r="BW69" s="158"/>
      <c r="BX69" s="158"/>
      <c r="BY69" s="158"/>
      <c r="BZ69" s="158"/>
      <c r="CA69" s="158"/>
      <c r="CB69" s="158"/>
      <c r="CC69" s="158"/>
      <c r="CD69" s="158"/>
      <c r="CE69" s="158"/>
      <c r="CF69" s="158"/>
      <c r="CG69" s="158"/>
      <c r="CH69" s="158"/>
      <c r="CI69" s="158"/>
      <c r="CJ69" s="158"/>
      <c r="CK69" s="158"/>
      <c r="CL69" s="158"/>
      <c r="CM69" s="158"/>
      <c r="CN69" s="158"/>
      <c r="CO69" s="158"/>
      <c r="CP69" s="158"/>
      <c r="CQ69" s="158"/>
      <c r="CR69" s="158"/>
      <c r="CS69" s="158"/>
      <c r="CT69" s="158"/>
      <c r="CU69" s="158"/>
      <c r="CV69" s="158"/>
      <c r="CW69" s="158"/>
      <c r="CX69" s="158"/>
      <c r="CY69" s="158"/>
      <c r="CZ69" s="158"/>
      <c r="DA69" s="158"/>
      <c r="DB69" s="158"/>
      <c r="DC69" s="158"/>
      <c r="DD69" s="158"/>
      <c r="DE69" s="158"/>
      <c r="DF69" s="158"/>
      <c r="DG69" s="158"/>
      <c r="DH69" s="158"/>
      <c r="DI69" s="158"/>
      <c r="DJ69" s="158"/>
      <c r="DK69" s="158"/>
      <c r="DL69" s="158"/>
      <c r="DM69" s="158"/>
      <c r="DN69" s="158"/>
      <c r="DO69" s="158"/>
      <c r="DP69" s="158"/>
      <c r="DQ69" s="158"/>
      <c r="DR69" s="158"/>
      <c r="DS69" s="158"/>
      <c r="DT69" s="158"/>
      <c r="DU69" s="158"/>
      <c r="DV69" s="158"/>
      <c r="DW69" s="158"/>
      <c r="DX69" s="158"/>
      <c r="DY69" s="158"/>
      <c r="DZ69" s="158"/>
      <c r="EA69" s="158"/>
      <c r="EB69" s="158"/>
      <c r="EC69" s="158"/>
      <c r="ED69" s="158"/>
      <c r="EE69" s="158"/>
      <c r="EF69" s="158"/>
      <c r="EG69" s="158"/>
      <c r="EH69" s="158"/>
      <c r="EI69" s="158"/>
      <c r="EJ69" s="158"/>
      <c r="EK69" s="158"/>
      <c r="EL69" s="158"/>
      <c r="EM69" s="158"/>
      <c r="EN69" s="158"/>
      <c r="EO69" s="158"/>
      <c r="EP69" s="158"/>
      <c r="EQ69" s="158"/>
      <c r="ER69" s="158"/>
      <c r="ES69" s="158"/>
      <c r="ET69" s="158"/>
      <c r="EU69" s="158"/>
      <c r="EV69" s="158"/>
    </row>
    <row r="70" spans="1:152" ht="21" customHeight="1" x14ac:dyDescent="0.25">
      <c r="A70" s="157"/>
      <c r="B70" s="150"/>
      <c r="C70" s="154" t="s">
        <v>886</v>
      </c>
      <c r="D70" s="325" t="s">
        <v>887</v>
      </c>
      <c r="E70" s="326" t="s">
        <v>6</v>
      </c>
      <c r="F70" s="83" t="s">
        <v>85</v>
      </c>
      <c r="G70" s="83" t="s">
        <v>54</v>
      </c>
      <c r="H70" s="245">
        <v>100000</v>
      </c>
      <c r="I70" s="51" t="s">
        <v>170</v>
      </c>
      <c r="J70" s="249">
        <v>44665</v>
      </c>
      <c r="K70" s="250">
        <f t="shared" si="48"/>
        <v>44670</v>
      </c>
      <c r="L70" s="250">
        <f t="shared" si="49"/>
        <v>44677</v>
      </c>
      <c r="M70" s="250">
        <f t="shared" si="50"/>
        <v>44698</v>
      </c>
      <c r="N70" s="250">
        <f t="shared" si="51"/>
        <v>44705</v>
      </c>
      <c r="O70" s="47" t="s">
        <v>90</v>
      </c>
      <c r="P70" s="47" t="s">
        <v>90</v>
      </c>
      <c r="Q70" s="47" t="s">
        <v>90</v>
      </c>
      <c r="R70" s="250">
        <f t="shared" si="52"/>
        <v>44712</v>
      </c>
      <c r="S70" s="141">
        <f t="shared" si="53"/>
        <v>44719</v>
      </c>
      <c r="U70" s="157"/>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8"/>
      <c r="AY70" s="158"/>
      <c r="AZ70" s="158"/>
      <c r="BA70" s="158"/>
      <c r="BB70" s="158"/>
      <c r="BC70" s="158"/>
      <c r="BD70" s="158"/>
      <c r="BE70" s="158"/>
      <c r="BF70" s="158"/>
      <c r="BG70" s="158"/>
      <c r="BH70" s="158"/>
      <c r="BI70" s="158"/>
      <c r="BJ70" s="158"/>
      <c r="BK70" s="158"/>
      <c r="BL70" s="158"/>
      <c r="BM70" s="158"/>
      <c r="BN70" s="158"/>
      <c r="BO70" s="158"/>
      <c r="BP70" s="158"/>
      <c r="BQ70" s="158"/>
      <c r="BR70" s="158"/>
      <c r="BS70" s="158"/>
      <c r="BT70" s="158"/>
      <c r="BU70" s="158"/>
      <c r="BV70" s="158"/>
      <c r="BW70" s="158"/>
      <c r="BX70" s="158"/>
      <c r="BY70" s="158"/>
      <c r="BZ70" s="158"/>
      <c r="CA70" s="158"/>
      <c r="CB70" s="158"/>
      <c r="CC70" s="158"/>
      <c r="CD70" s="158"/>
      <c r="CE70" s="158"/>
      <c r="CF70" s="158"/>
      <c r="CG70" s="158"/>
      <c r="CH70" s="158"/>
      <c r="CI70" s="158"/>
      <c r="CJ70" s="158"/>
      <c r="CK70" s="158"/>
      <c r="CL70" s="158"/>
      <c r="CM70" s="158"/>
      <c r="CN70" s="158"/>
      <c r="CO70" s="158"/>
      <c r="CP70" s="158"/>
      <c r="CQ70" s="158"/>
      <c r="CR70" s="158"/>
      <c r="CS70" s="158"/>
      <c r="CT70" s="158"/>
      <c r="CU70" s="158"/>
      <c r="CV70" s="158"/>
      <c r="CW70" s="158"/>
      <c r="CX70" s="158"/>
      <c r="CY70" s="158"/>
      <c r="CZ70" s="158"/>
      <c r="DA70" s="158"/>
      <c r="DB70" s="158"/>
      <c r="DC70" s="158"/>
      <c r="DD70" s="158"/>
      <c r="DE70" s="158"/>
      <c r="DF70" s="158"/>
      <c r="DG70" s="158"/>
      <c r="DH70" s="158"/>
      <c r="DI70" s="158"/>
      <c r="DJ70" s="158"/>
      <c r="DK70" s="158"/>
      <c r="DL70" s="158"/>
      <c r="DM70" s="158"/>
      <c r="DN70" s="158"/>
      <c r="DO70" s="158"/>
      <c r="DP70" s="158"/>
      <c r="DQ70" s="158"/>
      <c r="DR70" s="158"/>
      <c r="DS70" s="158"/>
      <c r="DT70" s="158"/>
      <c r="DU70" s="158"/>
      <c r="DV70" s="158"/>
      <c r="DW70" s="158"/>
      <c r="DX70" s="158"/>
      <c r="DY70" s="158"/>
      <c r="DZ70" s="158"/>
      <c r="EA70" s="158"/>
      <c r="EB70" s="158"/>
      <c r="EC70" s="158"/>
      <c r="ED70" s="158"/>
      <c r="EE70" s="158"/>
      <c r="EF70" s="158"/>
      <c r="EG70" s="158"/>
      <c r="EH70" s="158"/>
      <c r="EI70" s="158"/>
      <c r="EJ70" s="158"/>
      <c r="EK70" s="158"/>
      <c r="EL70" s="158"/>
      <c r="EM70" s="158"/>
      <c r="EN70" s="158"/>
      <c r="EO70" s="158"/>
      <c r="EP70" s="158"/>
      <c r="EQ70" s="158"/>
      <c r="ER70" s="158"/>
      <c r="ES70" s="158"/>
      <c r="ET70" s="158"/>
      <c r="EU70" s="158"/>
      <c r="EV70" s="158"/>
    </row>
    <row r="71" spans="1:152" ht="57" x14ac:dyDescent="0.25">
      <c r="A71" s="157"/>
      <c r="B71" s="150"/>
      <c r="C71" s="154" t="s">
        <v>888</v>
      </c>
      <c r="D71" s="325" t="s">
        <v>889</v>
      </c>
      <c r="E71" s="326" t="s">
        <v>6</v>
      </c>
      <c r="F71" s="83" t="s">
        <v>85</v>
      </c>
      <c r="G71" s="83" t="s">
        <v>54</v>
      </c>
      <c r="H71" s="245">
        <v>64000</v>
      </c>
      <c r="I71" s="51" t="s">
        <v>170</v>
      </c>
      <c r="J71" s="249">
        <v>44665</v>
      </c>
      <c r="K71" s="250">
        <f t="shared" si="48"/>
        <v>44670</v>
      </c>
      <c r="L71" s="250">
        <f t="shared" si="49"/>
        <v>44677</v>
      </c>
      <c r="M71" s="250">
        <f t="shared" si="50"/>
        <v>44698</v>
      </c>
      <c r="N71" s="250">
        <f t="shared" si="51"/>
        <v>44705</v>
      </c>
      <c r="O71" s="47" t="s">
        <v>90</v>
      </c>
      <c r="P71" s="47" t="s">
        <v>90</v>
      </c>
      <c r="Q71" s="47" t="s">
        <v>90</v>
      </c>
      <c r="R71" s="250">
        <f t="shared" si="52"/>
        <v>44712</v>
      </c>
      <c r="S71" s="141">
        <f t="shared" si="53"/>
        <v>44719</v>
      </c>
      <c r="U71" s="157"/>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c r="AU71" s="158"/>
      <c r="AV71" s="158"/>
      <c r="AW71" s="158"/>
      <c r="AX71" s="158"/>
      <c r="AY71" s="158"/>
      <c r="AZ71" s="158"/>
      <c r="BA71" s="158"/>
      <c r="BB71" s="158"/>
      <c r="BC71" s="158"/>
      <c r="BD71" s="158"/>
      <c r="BE71" s="158"/>
      <c r="BF71" s="158"/>
      <c r="BG71" s="158"/>
      <c r="BH71" s="158"/>
      <c r="BI71" s="158"/>
      <c r="BJ71" s="158"/>
      <c r="BK71" s="158"/>
      <c r="BL71" s="158"/>
      <c r="BM71" s="158"/>
      <c r="BN71" s="158"/>
      <c r="BO71" s="158"/>
      <c r="BP71" s="158"/>
      <c r="BQ71" s="158"/>
      <c r="BR71" s="158"/>
      <c r="BS71" s="158"/>
      <c r="BT71" s="158"/>
      <c r="BU71" s="158"/>
      <c r="BV71" s="158"/>
      <c r="BW71" s="158"/>
      <c r="BX71" s="158"/>
      <c r="BY71" s="158"/>
      <c r="BZ71" s="158"/>
      <c r="CA71" s="158"/>
      <c r="CB71" s="158"/>
      <c r="CC71" s="158"/>
      <c r="CD71" s="158"/>
      <c r="CE71" s="158"/>
      <c r="CF71" s="158"/>
      <c r="CG71" s="158"/>
      <c r="CH71" s="158"/>
      <c r="CI71" s="158"/>
      <c r="CJ71" s="158"/>
      <c r="CK71" s="158"/>
      <c r="CL71" s="158"/>
      <c r="CM71" s="158"/>
      <c r="CN71" s="158"/>
      <c r="CO71" s="158"/>
      <c r="CP71" s="158"/>
      <c r="CQ71" s="158"/>
      <c r="CR71" s="158"/>
      <c r="CS71" s="158"/>
      <c r="CT71" s="158"/>
      <c r="CU71" s="158"/>
      <c r="CV71" s="158"/>
      <c r="CW71" s="158"/>
      <c r="CX71" s="158"/>
      <c r="CY71" s="158"/>
      <c r="CZ71" s="158"/>
      <c r="DA71" s="158"/>
      <c r="DB71" s="158"/>
      <c r="DC71" s="158"/>
      <c r="DD71" s="158"/>
      <c r="DE71" s="158"/>
      <c r="DF71" s="158"/>
      <c r="DG71" s="158"/>
      <c r="DH71" s="158"/>
      <c r="DI71" s="158"/>
      <c r="DJ71" s="158"/>
      <c r="DK71" s="158"/>
      <c r="DL71" s="158"/>
      <c r="DM71" s="158"/>
      <c r="DN71" s="158"/>
      <c r="DO71" s="158"/>
      <c r="DP71" s="158"/>
      <c r="DQ71" s="158"/>
      <c r="DR71" s="158"/>
      <c r="DS71" s="158"/>
      <c r="DT71" s="158"/>
      <c r="DU71" s="158"/>
      <c r="DV71" s="158"/>
      <c r="DW71" s="158"/>
      <c r="DX71" s="158"/>
      <c r="DY71" s="158"/>
      <c r="DZ71" s="158"/>
      <c r="EA71" s="158"/>
      <c r="EB71" s="158"/>
      <c r="EC71" s="158"/>
      <c r="ED71" s="158"/>
      <c r="EE71" s="158"/>
      <c r="EF71" s="158"/>
      <c r="EG71" s="158"/>
      <c r="EH71" s="158"/>
      <c r="EI71" s="158"/>
      <c r="EJ71" s="158"/>
      <c r="EK71" s="158"/>
      <c r="EL71" s="158"/>
      <c r="EM71" s="158"/>
      <c r="EN71" s="158"/>
      <c r="EO71" s="158"/>
      <c r="EP71" s="158"/>
      <c r="EQ71" s="158"/>
      <c r="ER71" s="158"/>
      <c r="ES71" s="158"/>
      <c r="ET71" s="158"/>
      <c r="EU71" s="158"/>
      <c r="EV71" s="158"/>
    </row>
    <row r="72" spans="1:152" ht="39.950000000000003" customHeight="1" x14ac:dyDescent="0.25">
      <c r="A72" s="157"/>
      <c r="B72" s="150"/>
      <c r="C72" s="146" t="s">
        <v>950</v>
      </c>
      <c r="D72" s="39" t="s">
        <v>213</v>
      </c>
      <c r="E72" s="143" t="s">
        <v>6</v>
      </c>
      <c r="F72" s="39" t="s">
        <v>91</v>
      </c>
      <c r="G72" s="143" t="s">
        <v>53</v>
      </c>
      <c r="H72" s="252">
        <v>28000</v>
      </c>
      <c r="I72" s="34" t="s">
        <v>98</v>
      </c>
      <c r="J72" s="147" t="s">
        <v>951</v>
      </c>
      <c r="K72" s="151">
        <f t="shared" si="48"/>
        <v>44638</v>
      </c>
      <c r="L72" s="151">
        <f t="shared" ref="L72:L78" si="54">K72+7</f>
        <v>44645</v>
      </c>
      <c r="M72" s="151">
        <f t="shared" ref="M72:M78" si="55">L72+21</f>
        <v>44666</v>
      </c>
      <c r="N72" s="151">
        <f t="shared" si="51"/>
        <v>44673</v>
      </c>
      <c r="O72" s="151" t="s">
        <v>90</v>
      </c>
      <c r="P72" s="151" t="s">
        <v>90</v>
      </c>
      <c r="Q72" s="151" t="s">
        <v>90</v>
      </c>
      <c r="R72" s="151">
        <f t="shared" si="52"/>
        <v>44680</v>
      </c>
      <c r="S72" s="151">
        <f t="shared" si="53"/>
        <v>44687</v>
      </c>
      <c r="U72" s="157"/>
    </row>
    <row r="73" spans="1:152" s="149" customFormat="1" ht="39.950000000000003" customHeight="1" x14ac:dyDescent="0.25">
      <c r="A73" s="157"/>
      <c r="B73" s="150"/>
      <c r="C73" s="327" t="s">
        <v>952</v>
      </c>
      <c r="D73" s="39" t="s">
        <v>214</v>
      </c>
      <c r="E73" s="143" t="s">
        <v>6</v>
      </c>
      <c r="F73" s="295" t="s">
        <v>91</v>
      </c>
      <c r="G73" s="296" t="s">
        <v>54</v>
      </c>
      <c r="H73" s="252">
        <v>1900</v>
      </c>
      <c r="I73" s="328" t="s">
        <v>98</v>
      </c>
      <c r="J73" s="329">
        <v>44825</v>
      </c>
      <c r="K73" s="151">
        <f t="shared" si="48"/>
        <v>44830</v>
      </c>
      <c r="L73" s="151">
        <f t="shared" si="54"/>
        <v>44837</v>
      </c>
      <c r="M73" s="151">
        <f t="shared" si="55"/>
        <v>44858</v>
      </c>
      <c r="N73" s="151">
        <f t="shared" si="51"/>
        <v>44865</v>
      </c>
      <c r="O73" s="151" t="s">
        <v>90</v>
      </c>
      <c r="P73" s="151" t="s">
        <v>90</v>
      </c>
      <c r="Q73" s="151" t="s">
        <v>90</v>
      </c>
      <c r="R73" s="151">
        <f t="shared" si="52"/>
        <v>44872</v>
      </c>
      <c r="S73" s="151">
        <f t="shared" si="53"/>
        <v>44879</v>
      </c>
      <c r="T73" s="150"/>
      <c r="U73" s="157"/>
      <c r="V73" s="150"/>
      <c r="W73" s="150"/>
      <c r="X73" s="150"/>
      <c r="Y73" s="150"/>
      <c r="Z73" s="150"/>
      <c r="AA73" s="150"/>
      <c r="AB73" s="150"/>
      <c r="AC73" s="150"/>
      <c r="AD73" s="150"/>
      <c r="AE73" s="150"/>
      <c r="AF73" s="150"/>
      <c r="AG73" s="150"/>
      <c r="AH73" s="150"/>
      <c r="AI73" s="150"/>
      <c r="AJ73" s="150"/>
      <c r="AK73" s="150"/>
      <c r="AL73" s="150"/>
      <c r="AM73" s="150"/>
      <c r="AN73" s="150"/>
      <c r="AO73" s="150"/>
      <c r="AP73" s="150"/>
      <c r="AQ73" s="150"/>
      <c r="AR73" s="150"/>
      <c r="AS73" s="150"/>
      <c r="AT73" s="150"/>
      <c r="AU73" s="150"/>
      <c r="AV73" s="150"/>
      <c r="AW73" s="150"/>
      <c r="AX73" s="150"/>
      <c r="AY73" s="150"/>
      <c r="AZ73" s="150"/>
      <c r="BA73" s="150"/>
      <c r="BB73" s="150"/>
      <c r="BC73" s="150"/>
      <c r="BD73" s="150"/>
      <c r="BE73" s="150"/>
      <c r="BF73" s="150"/>
      <c r="BG73" s="150"/>
      <c r="BH73" s="150"/>
      <c r="BI73" s="150"/>
      <c r="BJ73" s="150"/>
      <c r="BK73" s="150"/>
      <c r="BL73" s="150"/>
      <c r="BM73" s="150"/>
      <c r="BN73" s="150"/>
      <c r="BO73" s="150"/>
      <c r="BP73" s="150"/>
      <c r="BQ73" s="150"/>
      <c r="BR73" s="150"/>
      <c r="BS73" s="150"/>
      <c r="BT73" s="150"/>
      <c r="BU73" s="150"/>
      <c r="BV73" s="150"/>
      <c r="BW73" s="150"/>
      <c r="BX73" s="150"/>
      <c r="BY73" s="150"/>
      <c r="BZ73" s="150"/>
      <c r="CA73" s="150"/>
      <c r="CB73" s="150"/>
    </row>
    <row r="74" spans="1:152" s="69" customFormat="1" ht="29.45" customHeight="1" x14ac:dyDescent="0.25">
      <c r="A74" s="157"/>
      <c r="B74" s="150"/>
      <c r="C74" s="161" t="s">
        <v>953</v>
      </c>
      <c r="D74" s="39" t="s">
        <v>215</v>
      </c>
      <c r="E74" s="143" t="s">
        <v>6</v>
      </c>
      <c r="F74" s="83" t="s">
        <v>954</v>
      </c>
      <c r="G74" s="296" t="s">
        <v>54</v>
      </c>
      <c r="H74" s="252">
        <v>2000</v>
      </c>
      <c r="I74" s="34" t="s">
        <v>98</v>
      </c>
      <c r="J74" s="330">
        <v>44648</v>
      </c>
      <c r="K74" s="151">
        <f t="shared" si="48"/>
        <v>44653</v>
      </c>
      <c r="L74" s="151">
        <f t="shared" si="54"/>
        <v>44660</v>
      </c>
      <c r="M74" s="151">
        <f t="shared" si="55"/>
        <v>44681</v>
      </c>
      <c r="N74" s="151">
        <f t="shared" si="51"/>
        <v>44688</v>
      </c>
      <c r="O74" s="151" t="s">
        <v>90</v>
      </c>
      <c r="P74" s="151" t="s">
        <v>90</v>
      </c>
      <c r="Q74" s="151" t="s">
        <v>90</v>
      </c>
      <c r="R74" s="151">
        <f t="shared" si="52"/>
        <v>44695</v>
      </c>
      <c r="S74" s="151">
        <f t="shared" si="53"/>
        <v>44702</v>
      </c>
      <c r="T74" s="150"/>
      <c r="U74" s="157"/>
      <c r="V74" s="150"/>
      <c r="W74" s="150"/>
      <c r="X74" s="150"/>
      <c r="Y74" s="150"/>
      <c r="Z74" s="150"/>
      <c r="AA74" s="150"/>
      <c r="AB74" s="150"/>
      <c r="AC74" s="150"/>
      <c r="AD74" s="150"/>
      <c r="AE74" s="150"/>
      <c r="AF74" s="150"/>
      <c r="AG74" s="150"/>
      <c r="AH74" s="150"/>
      <c r="AI74" s="150"/>
      <c r="AJ74" s="150"/>
      <c r="AK74" s="150"/>
      <c r="AL74" s="150"/>
      <c r="AM74" s="150"/>
      <c r="AN74" s="150"/>
      <c r="AO74" s="150"/>
      <c r="AP74" s="150"/>
      <c r="AQ74" s="150"/>
      <c r="AR74" s="150"/>
      <c r="AS74" s="150"/>
      <c r="AT74" s="150"/>
      <c r="AU74" s="150"/>
      <c r="AV74" s="150"/>
      <c r="AW74" s="150"/>
      <c r="AX74" s="150"/>
      <c r="AY74" s="150"/>
      <c r="AZ74" s="150"/>
      <c r="BA74" s="150"/>
      <c r="BB74" s="150"/>
      <c r="BC74" s="150"/>
      <c r="BD74" s="150"/>
      <c r="BE74" s="150"/>
      <c r="BF74" s="150"/>
      <c r="BG74" s="150"/>
      <c r="BH74" s="150"/>
      <c r="BI74" s="150"/>
      <c r="BJ74" s="150"/>
      <c r="BK74" s="150"/>
      <c r="BL74" s="150"/>
      <c r="BM74" s="150"/>
      <c r="BN74" s="150"/>
      <c r="BO74" s="150"/>
      <c r="BP74" s="150"/>
      <c r="BQ74" s="150"/>
      <c r="BR74" s="150"/>
      <c r="BS74" s="150"/>
      <c r="BT74" s="150"/>
      <c r="BU74" s="150"/>
      <c r="BV74" s="150"/>
      <c r="BW74" s="150"/>
      <c r="BX74" s="150"/>
      <c r="BY74" s="150"/>
      <c r="BZ74" s="150"/>
      <c r="CA74" s="150"/>
      <c r="CB74" s="150"/>
    </row>
    <row r="75" spans="1:152" s="69" customFormat="1" ht="29.45" customHeight="1" x14ac:dyDescent="0.25">
      <c r="A75" s="157"/>
      <c r="B75" s="150"/>
      <c r="C75" s="161" t="s">
        <v>955</v>
      </c>
      <c r="D75" s="39" t="s">
        <v>956</v>
      </c>
      <c r="E75" s="143" t="s">
        <v>6</v>
      </c>
      <c r="F75" s="83" t="s">
        <v>91</v>
      </c>
      <c r="G75" s="296" t="s">
        <v>54</v>
      </c>
      <c r="H75" s="252">
        <v>1000</v>
      </c>
      <c r="I75" s="328" t="s">
        <v>98</v>
      </c>
      <c r="J75" s="330">
        <v>44629</v>
      </c>
      <c r="K75" s="151">
        <f t="shared" si="48"/>
        <v>44634</v>
      </c>
      <c r="L75" s="151">
        <f t="shared" si="54"/>
        <v>44641</v>
      </c>
      <c r="M75" s="151">
        <f t="shared" si="55"/>
        <v>44662</v>
      </c>
      <c r="N75" s="151">
        <f t="shared" si="51"/>
        <v>44669</v>
      </c>
      <c r="O75" s="151" t="s">
        <v>90</v>
      </c>
      <c r="P75" s="151" t="s">
        <v>90</v>
      </c>
      <c r="Q75" s="151" t="s">
        <v>90</v>
      </c>
      <c r="R75" s="151">
        <f t="shared" si="52"/>
        <v>44676</v>
      </c>
      <c r="S75" s="151">
        <f t="shared" si="53"/>
        <v>44683</v>
      </c>
      <c r="T75" s="150"/>
      <c r="U75" s="157"/>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0"/>
      <c r="AY75" s="150"/>
      <c r="AZ75" s="150"/>
      <c r="BA75" s="150"/>
      <c r="BB75" s="150"/>
      <c r="BC75" s="150"/>
      <c r="BD75" s="150"/>
      <c r="BE75" s="150"/>
      <c r="BF75" s="150"/>
      <c r="BG75" s="150"/>
      <c r="BH75" s="150"/>
      <c r="BI75" s="150"/>
      <c r="BJ75" s="150"/>
      <c r="BK75" s="150"/>
      <c r="BL75" s="150"/>
      <c r="BM75" s="150"/>
      <c r="BN75" s="150"/>
      <c r="BO75" s="150"/>
      <c r="BP75" s="150"/>
      <c r="BQ75" s="150"/>
      <c r="BR75" s="150"/>
      <c r="BS75" s="150"/>
      <c r="BT75" s="150"/>
      <c r="BU75" s="150"/>
      <c r="BV75" s="150"/>
      <c r="BW75" s="150"/>
      <c r="BX75" s="150"/>
      <c r="BY75" s="150"/>
      <c r="BZ75" s="150"/>
      <c r="CA75" s="150"/>
      <c r="CB75" s="150"/>
    </row>
    <row r="76" spans="1:152" s="69" customFormat="1" ht="46.5" customHeight="1" x14ac:dyDescent="0.25">
      <c r="A76" s="157"/>
      <c r="B76" s="150"/>
      <c r="C76" s="161" t="s">
        <v>957</v>
      </c>
      <c r="D76" s="39" t="s">
        <v>958</v>
      </c>
      <c r="E76" s="143" t="s">
        <v>6</v>
      </c>
      <c r="F76" s="83" t="s">
        <v>954</v>
      </c>
      <c r="G76" s="296" t="s">
        <v>54</v>
      </c>
      <c r="H76" s="252">
        <v>4550</v>
      </c>
      <c r="I76" s="34" t="s">
        <v>98</v>
      </c>
      <c r="J76" s="330">
        <v>44648</v>
      </c>
      <c r="K76" s="151">
        <f t="shared" si="48"/>
        <v>44653</v>
      </c>
      <c r="L76" s="151">
        <f t="shared" si="54"/>
        <v>44660</v>
      </c>
      <c r="M76" s="151">
        <f t="shared" si="55"/>
        <v>44681</v>
      </c>
      <c r="N76" s="151">
        <f t="shared" si="51"/>
        <v>44688</v>
      </c>
      <c r="O76" s="151" t="s">
        <v>90</v>
      </c>
      <c r="P76" s="151" t="s">
        <v>90</v>
      </c>
      <c r="Q76" s="151" t="s">
        <v>90</v>
      </c>
      <c r="R76" s="151">
        <f t="shared" si="52"/>
        <v>44695</v>
      </c>
      <c r="S76" s="151">
        <f t="shared" si="53"/>
        <v>44702</v>
      </c>
      <c r="T76" s="150"/>
      <c r="U76" s="157"/>
      <c r="V76" s="150"/>
      <c r="W76" s="150"/>
      <c r="X76" s="150"/>
      <c r="Y76" s="150"/>
      <c r="Z76" s="150"/>
      <c r="AA76" s="150"/>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c r="BI76" s="150"/>
      <c r="BJ76" s="150"/>
      <c r="BK76" s="150"/>
      <c r="BL76" s="150"/>
      <c r="BM76" s="150"/>
      <c r="BN76" s="150"/>
      <c r="BO76" s="150"/>
      <c r="BP76" s="150"/>
      <c r="BQ76" s="150"/>
      <c r="BR76" s="150"/>
      <c r="BS76" s="150"/>
      <c r="BT76" s="150"/>
      <c r="BU76" s="150"/>
      <c r="BV76" s="150"/>
      <c r="BW76" s="150"/>
      <c r="BX76" s="150"/>
      <c r="BY76" s="150"/>
      <c r="BZ76" s="150"/>
      <c r="CA76" s="150"/>
      <c r="CB76" s="150"/>
    </row>
    <row r="77" spans="1:152" s="69" customFormat="1" ht="29.45" customHeight="1" x14ac:dyDescent="0.25">
      <c r="A77" s="157"/>
      <c r="B77" s="150"/>
      <c r="C77" s="161" t="s">
        <v>959</v>
      </c>
      <c r="D77" s="39" t="s">
        <v>960</v>
      </c>
      <c r="E77" s="143" t="s">
        <v>6</v>
      </c>
      <c r="F77" s="83" t="s">
        <v>954</v>
      </c>
      <c r="G77" s="83" t="s">
        <v>53</v>
      </c>
      <c r="H77" s="252">
        <v>84000</v>
      </c>
      <c r="I77" s="328" t="s">
        <v>98</v>
      </c>
      <c r="J77" s="330">
        <v>44629</v>
      </c>
      <c r="K77" s="151">
        <f t="shared" si="48"/>
        <v>44634</v>
      </c>
      <c r="L77" s="151">
        <f t="shared" si="54"/>
        <v>44641</v>
      </c>
      <c r="M77" s="151">
        <f t="shared" si="55"/>
        <v>44662</v>
      </c>
      <c r="N77" s="151">
        <f t="shared" si="51"/>
        <v>44669</v>
      </c>
      <c r="O77" s="151" t="s">
        <v>90</v>
      </c>
      <c r="P77" s="151" t="s">
        <v>90</v>
      </c>
      <c r="Q77" s="151" t="s">
        <v>90</v>
      </c>
      <c r="R77" s="151">
        <f t="shared" si="52"/>
        <v>44676</v>
      </c>
      <c r="S77" s="151">
        <f t="shared" si="53"/>
        <v>44683</v>
      </c>
      <c r="T77" s="150"/>
      <c r="U77" s="157"/>
      <c r="V77" s="150"/>
      <c r="W77" s="150"/>
      <c r="X77" s="150"/>
      <c r="Y77" s="150"/>
      <c r="Z77" s="150"/>
      <c r="AA77" s="150"/>
      <c r="AB77" s="150"/>
      <c r="AC77" s="150"/>
      <c r="AD77" s="150"/>
      <c r="AE77" s="150"/>
      <c r="AF77" s="150"/>
      <c r="AG77" s="150"/>
      <c r="AH77" s="150"/>
      <c r="AI77" s="150"/>
      <c r="AJ77" s="150"/>
      <c r="AK77" s="150"/>
      <c r="AL77" s="150"/>
      <c r="AM77" s="150"/>
      <c r="AN77" s="150"/>
      <c r="AO77" s="150"/>
      <c r="AP77" s="150"/>
      <c r="AQ77" s="150"/>
      <c r="AR77" s="150"/>
      <c r="AS77" s="150"/>
      <c r="AT77" s="150"/>
      <c r="AU77" s="150"/>
      <c r="AV77" s="150"/>
      <c r="AW77" s="150"/>
      <c r="AX77" s="150"/>
      <c r="AY77" s="150"/>
      <c r="AZ77" s="150"/>
      <c r="BA77" s="150"/>
      <c r="BB77" s="150"/>
      <c r="BC77" s="150"/>
      <c r="BD77" s="150"/>
      <c r="BE77" s="150"/>
      <c r="BF77" s="150"/>
      <c r="BG77" s="150"/>
      <c r="BH77" s="150"/>
      <c r="BI77" s="150"/>
      <c r="BJ77" s="150"/>
      <c r="BK77" s="150"/>
      <c r="BL77" s="150"/>
      <c r="BM77" s="150"/>
      <c r="BN77" s="150"/>
      <c r="BO77" s="150"/>
      <c r="BP77" s="150"/>
      <c r="BQ77" s="150"/>
      <c r="BR77" s="150"/>
      <c r="BS77" s="150"/>
      <c r="BT77" s="150"/>
      <c r="BU77" s="150"/>
      <c r="BV77" s="150"/>
      <c r="BW77" s="150"/>
      <c r="BX77" s="150"/>
      <c r="BY77" s="150"/>
      <c r="BZ77" s="150"/>
      <c r="CA77" s="150"/>
      <c r="CB77" s="150"/>
    </row>
    <row r="78" spans="1:152" s="253" customFormat="1" ht="29.45" customHeight="1" x14ac:dyDescent="0.25">
      <c r="A78" s="157"/>
      <c r="B78" s="150"/>
      <c r="C78" s="161" t="s">
        <v>961</v>
      </c>
      <c r="D78" s="39" t="s">
        <v>962</v>
      </c>
      <c r="E78" s="143" t="s">
        <v>6</v>
      </c>
      <c r="F78" s="143" t="s">
        <v>954</v>
      </c>
      <c r="G78" s="143" t="s">
        <v>53</v>
      </c>
      <c r="H78" s="252">
        <v>105000</v>
      </c>
      <c r="I78" s="34" t="s">
        <v>98</v>
      </c>
      <c r="J78" s="330">
        <v>44666</v>
      </c>
      <c r="K78" s="151">
        <f t="shared" si="48"/>
        <v>44671</v>
      </c>
      <c r="L78" s="151">
        <f t="shared" si="54"/>
        <v>44678</v>
      </c>
      <c r="M78" s="151">
        <f t="shared" si="55"/>
        <v>44699</v>
      </c>
      <c r="N78" s="151">
        <f t="shared" si="51"/>
        <v>44706</v>
      </c>
      <c r="O78" s="151" t="s">
        <v>90</v>
      </c>
      <c r="P78" s="151" t="s">
        <v>90</v>
      </c>
      <c r="Q78" s="151" t="s">
        <v>90</v>
      </c>
      <c r="R78" s="151">
        <f t="shared" si="52"/>
        <v>44713</v>
      </c>
      <c r="S78" s="151">
        <f t="shared" si="53"/>
        <v>44720</v>
      </c>
      <c r="T78" s="150"/>
      <c r="U78" s="157"/>
      <c r="V78" s="150"/>
      <c r="W78" s="150"/>
      <c r="X78" s="150"/>
      <c r="Y78" s="150"/>
      <c r="Z78" s="150"/>
      <c r="AA78" s="150"/>
      <c r="AB78" s="150"/>
      <c r="AC78" s="150"/>
      <c r="AD78" s="150"/>
      <c r="AE78" s="150"/>
      <c r="AF78" s="150"/>
      <c r="AG78" s="150"/>
      <c r="AH78" s="150"/>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c r="BI78" s="150"/>
      <c r="BJ78" s="150"/>
      <c r="BK78" s="150"/>
      <c r="BL78" s="150"/>
      <c r="BM78" s="150"/>
      <c r="BN78" s="150"/>
      <c r="BO78" s="150"/>
      <c r="BP78" s="150"/>
      <c r="BQ78" s="150"/>
      <c r="BR78" s="150"/>
      <c r="BS78" s="150"/>
      <c r="BT78" s="150"/>
      <c r="BU78" s="150"/>
      <c r="BV78" s="150"/>
      <c r="BW78" s="150"/>
      <c r="BX78" s="150"/>
      <c r="BY78" s="150"/>
      <c r="BZ78" s="150"/>
      <c r="CA78" s="150"/>
      <c r="CB78" s="150"/>
    </row>
    <row r="79" spans="1:152" s="48" customFormat="1" ht="32.25" customHeight="1" x14ac:dyDescent="0.2">
      <c r="A79" s="157"/>
      <c r="B79" s="85"/>
      <c r="C79" s="197"/>
      <c r="D79" s="297"/>
      <c r="E79" s="297"/>
      <c r="F79" s="191"/>
      <c r="G79" s="298"/>
      <c r="H79" s="210"/>
      <c r="I79" s="45"/>
      <c r="J79" s="84"/>
      <c r="K79" s="84"/>
      <c r="L79" s="84"/>
      <c r="M79" s="84"/>
      <c r="N79" s="84"/>
      <c r="O79" s="84"/>
      <c r="P79" s="84"/>
      <c r="Q79" s="84"/>
      <c r="R79" s="84"/>
      <c r="S79" s="158"/>
      <c r="T79" s="150"/>
      <c r="U79" s="157"/>
      <c r="V79" s="150"/>
      <c r="W79" s="150"/>
      <c r="X79" s="150"/>
      <c r="Y79" s="150"/>
      <c r="Z79" s="150"/>
      <c r="AA79" s="150"/>
      <c r="AB79" s="150"/>
      <c r="AC79" s="150"/>
      <c r="AD79" s="150"/>
      <c r="AE79" s="150"/>
      <c r="AF79" s="150"/>
      <c r="AG79" s="150"/>
      <c r="AH79" s="150"/>
      <c r="AI79" s="150"/>
      <c r="AJ79" s="150"/>
      <c r="AK79" s="150"/>
      <c r="AL79" s="150"/>
      <c r="AM79" s="150"/>
      <c r="AN79" s="150"/>
      <c r="AO79" s="150"/>
      <c r="AP79" s="150"/>
      <c r="AQ79" s="150"/>
      <c r="AR79" s="150"/>
      <c r="AS79" s="150"/>
      <c r="AT79" s="150"/>
      <c r="AU79" s="150"/>
      <c r="AV79" s="150"/>
      <c r="AW79" s="150"/>
      <c r="AX79" s="150"/>
      <c r="AY79" s="150"/>
      <c r="AZ79" s="150"/>
      <c r="BA79" s="150"/>
      <c r="BB79" s="150"/>
      <c r="BC79" s="150"/>
      <c r="BD79" s="150"/>
      <c r="BE79" s="150"/>
      <c r="BF79" s="150"/>
      <c r="BG79" s="150"/>
      <c r="BH79" s="150"/>
      <c r="BI79" s="150"/>
      <c r="BJ79" s="150"/>
      <c r="BK79" s="150"/>
      <c r="BL79" s="150"/>
      <c r="BM79" s="150"/>
      <c r="BN79" s="150"/>
      <c r="BO79" s="150"/>
      <c r="BP79" s="150"/>
      <c r="BQ79" s="150"/>
      <c r="BR79" s="150"/>
      <c r="BS79" s="150"/>
      <c r="BT79" s="150"/>
      <c r="BU79" s="150"/>
      <c r="BV79" s="150"/>
      <c r="BW79" s="150"/>
      <c r="BX79" s="150"/>
      <c r="BY79" s="150"/>
      <c r="BZ79" s="150"/>
      <c r="CA79" s="150"/>
      <c r="CB79" s="150"/>
    </row>
    <row r="80" spans="1:152" ht="52.5" customHeight="1" x14ac:dyDescent="0.3">
      <c r="A80" s="157"/>
      <c r="C80" s="366" t="s">
        <v>100</v>
      </c>
      <c r="D80" s="367"/>
      <c r="E80" s="368"/>
      <c r="F80" s="367"/>
      <c r="G80" s="368"/>
      <c r="H80" s="369">
        <f>SUM(H5:H79)</f>
        <v>10720467.42</v>
      </c>
      <c r="U80" s="157"/>
    </row>
    <row r="81" spans="1:21" ht="56.25" customHeight="1" x14ac:dyDescent="0.2">
      <c r="A81" s="157"/>
      <c r="B81" s="38"/>
      <c r="C81" s="94"/>
      <c r="D81" s="157"/>
      <c r="E81" s="186"/>
      <c r="F81" s="157"/>
      <c r="G81" s="186"/>
      <c r="H81" s="64"/>
      <c r="I81" s="37"/>
      <c r="J81" s="37"/>
      <c r="K81" s="37"/>
      <c r="L81" s="37"/>
      <c r="M81" s="37"/>
      <c r="N81" s="37"/>
      <c r="O81" s="37"/>
      <c r="P81" s="37"/>
      <c r="Q81" s="37"/>
      <c r="R81" s="37"/>
      <c r="S81" s="37"/>
      <c r="T81" s="157"/>
      <c r="U81" s="157"/>
    </row>
    <row r="82" spans="1:21" ht="7.5" customHeight="1" x14ac:dyDescent="0.2"/>
  </sheetData>
  <autoFilter ref="A1:U82" xr:uid="{00000000-0009-0000-0000-000001000000}"/>
  <mergeCells count="1">
    <mergeCell ref="D4:S4"/>
  </mergeCells>
  <dataValidations count="2">
    <dataValidation type="textLength" allowBlank="1" showInputMessage="1" showErrorMessage="1" errorTitle="Character Length" error="Value can not exceed 250 characters" sqref="C67:C79 C15:C16 C31:C32 C20:C24 C26:C28 C35 C57 C42:C54 C59 C61 C64:C65 C7:C13 C5" xr:uid="{00000000-0002-0000-0100-000000000000}">
      <formula1>0</formula1>
      <formula2>250</formula2>
    </dataValidation>
    <dataValidation allowBlank="1" showErrorMessage="1" sqref="D24:D29" xr:uid="{00000000-0002-0000-0100-000001000000}"/>
  </dataValidations>
  <pageMargins left="0.7" right="0.7" top="0.75" bottom="0.75" header="0.3" footer="0.3"/>
  <pageSetup scale="24"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sheetPr>
  <dimension ref="A1:XEW119"/>
  <sheetViews>
    <sheetView zoomScale="95" zoomScaleNormal="95" workbookViewId="0">
      <selection activeCell="C41" sqref="C41"/>
    </sheetView>
  </sheetViews>
  <sheetFormatPr defaultColWidth="9.25" defaultRowHeight="14.25" x14ac:dyDescent="0.2"/>
  <cols>
    <col min="1" max="1" width="2.75" style="150" customWidth="1"/>
    <col min="2" max="2" width="4.375" style="149" customWidth="1"/>
    <col min="3" max="3" width="59.75" style="150" customWidth="1"/>
    <col min="4" max="4" width="23.875" style="95" customWidth="1"/>
    <col min="5" max="5" width="13.25" style="262" customWidth="1"/>
    <col min="6" max="7" width="14.5" style="95" customWidth="1"/>
    <col min="8" max="8" width="25.5" style="65" customWidth="1"/>
    <col min="9" max="9" width="15.625" style="137" customWidth="1"/>
    <col min="10" max="19" width="14.75" style="137" customWidth="1"/>
    <col min="20" max="20" width="7.5" style="158" customWidth="1"/>
    <col min="21" max="21" width="3" style="150" customWidth="1"/>
    <col min="22" max="16384" width="9.25" style="150"/>
  </cols>
  <sheetData>
    <row r="1" spans="1:1024" x14ac:dyDescent="0.2">
      <c r="A1" s="157"/>
      <c r="B1" s="38"/>
      <c r="C1" s="157"/>
      <c r="D1" s="94"/>
      <c r="E1" s="261"/>
      <c r="F1" s="94"/>
      <c r="G1" s="94"/>
      <c r="H1" s="64"/>
      <c r="I1" s="37"/>
      <c r="J1" s="37"/>
      <c r="K1" s="37"/>
      <c r="L1" s="37"/>
      <c r="M1" s="37"/>
      <c r="N1" s="37"/>
      <c r="O1" s="37"/>
      <c r="P1" s="37"/>
      <c r="Q1" s="37"/>
      <c r="R1" s="37"/>
      <c r="S1" s="37"/>
      <c r="T1" s="37"/>
      <c r="U1" s="157"/>
    </row>
    <row r="2" spans="1:1024" x14ac:dyDescent="0.2">
      <c r="A2" s="157"/>
      <c r="U2" s="157"/>
    </row>
    <row r="3" spans="1:1024" ht="60" x14ac:dyDescent="0.25">
      <c r="A3" s="157"/>
      <c r="B3" s="312"/>
      <c r="C3" s="336" t="s">
        <v>996</v>
      </c>
      <c r="D3" s="281" t="s">
        <v>86</v>
      </c>
      <c r="E3" s="337" t="s">
        <v>81</v>
      </c>
      <c r="F3" s="273" t="s">
        <v>80</v>
      </c>
      <c r="G3" s="273" t="s">
        <v>59</v>
      </c>
      <c r="H3" s="66" t="s">
        <v>87</v>
      </c>
      <c r="I3" s="41" t="s">
        <v>88</v>
      </c>
      <c r="J3" s="42" t="s">
        <v>66</v>
      </c>
      <c r="K3" s="42" t="s">
        <v>60</v>
      </c>
      <c r="L3" s="42" t="s">
        <v>61</v>
      </c>
      <c r="M3" s="42" t="s">
        <v>62</v>
      </c>
      <c r="N3" s="42" t="s">
        <v>63</v>
      </c>
      <c r="O3" s="42" t="s">
        <v>69</v>
      </c>
      <c r="P3" s="42" t="s">
        <v>68</v>
      </c>
      <c r="Q3" s="42" t="s">
        <v>63</v>
      </c>
      <c r="R3" s="42" t="s">
        <v>64</v>
      </c>
      <c r="S3" s="42" t="s">
        <v>65</v>
      </c>
      <c r="U3" s="157"/>
    </row>
    <row r="4" spans="1:1024" ht="15" x14ac:dyDescent="0.25">
      <c r="A4" s="157"/>
      <c r="C4" s="63" t="s">
        <v>83</v>
      </c>
      <c r="D4" s="401"/>
      <c r="E4" s="402"/>
      <c r="F4" s="402"/>
      <c r="G4" s="402"/>
      <c r="H4" s="402"/>
      <c r="I4" s="402"/>
      <c r="J4" s="402"/>
      <c r="K4" s="402"/>
      <c r="L4" s="402"/>
      <c r="M4" s="402"/>
      <c r="N4" s="402"/>
      <c r="O4" s="402"/>
      <c r="P4" s="402"/>
      <c r="Q4" s="402"/>
      <c r="R4" s="402"/>
      <c r="S4" s="403"/>
      <c r="U4" s="157"/>
    </row>
    <row r="5" spans="1:1024" x14ac:dyDescent="0.25">
      <c r="A5" s="157"/>
      <c r="B5" s="150"/>
      <c r="C5" s="1" t="s">
        <v>247</v>
      </c>
      <c r="D5" s="80" t="s">
        <v>95</v>
      </c>
      <c r="E5" s="196" t="s">
        <v>1</v>
      </c>
      <c r="F5" s="196" t="s">
        <v>85</v>
      </c>
      <c r="G5" s="196" t="s">
        <v>53</v>
      </c>
      <c r="H5" s="67">
        <v>150000</v>
      </c>
      <c r="I5" s="3" t="s">
        <v>170</v>
      </c>
      <c r="J5" s="151">
        <v>44683</v>
      </c>
      <c r="K5" s="151">
        <f t="shared" ref="K5:K10" si="0">J5+5</f>
        <v>44688</v>
      </c>
      <c r="L5" s="151">
        <f>K5+7</f>
        <v>44695</v>
      </c>
      <c r="M5" s="151">
        <f>L5+21</f>
        <v>44716</v>
      </c>
      <c r="N5" s="151">
        <f t="shared" ref="N5:N10" si="1">M5+7</f>
        <v>44723</v>
      </c>
      <c r="O5" s="151" t="s">
        <v>90</v>
      </c>
      <c r="P5" s="151" t="s">
        <v>90</v>
      </c>
      <c r="Q5" s="151" t="s">
        <v>90</v>
      </c>
      <c r="R5" s="151">
        <f t="shared" ref="R5:R10" si="2">N5+7</f>
        <v>44730</v>
      </c>
      <c r="S5" s="151">
        <f t="shared" ref="S5:S10" si="3">R5+7</f>
        <v>44737</v>
      </c>
      <c r="T5" s="150"/>
      <c r="U5" s="157"/>
    </row>
    <row r="6" spans="1:1024" ht="28.5" x14ac:dyDescent="0.25">
      <c r="A6" s="157"/>
      <c r="B6" s="150"/>
      <c r="C6" s="144" t="s">
        <v>248</v>
      </c>
      <c r="D6" s="80" t="s">
        <v>96</v>
      </c>
      <c r="E6" s="147" t="s">
        <v>1</v>
      </c>
      <c r="F6" s="147" t="s">
        <v>85</v>
      </c>
      <c r="G6" s="263" t="s">
        <v>54</v>
      </c>
      <c r="H6" s="67">
        <v>30000</v>
      </c>
      <c r="I6" s="3" t="s">
        <v>170</v>
      </c>
      <c r="J6" s="151">
        <v>44652</v>
      </c>
      <c r="K6" s="151">
        <f t="shared" si="0"/>
        <v>44657</v>
      </c>
      <c r="L6" s="151">
        <f>K6+7</f>
        <v>44664</v>
      </c>
      <c r="M6" s="151">
        <f>L6+21</f>
        <v>44685</v>
      </c>
      <c r="N6" s="151">
        <f t="shared" si="1"/>
        <v>44692</v>
      </c>
      <c r="O6" s="151" t="s">
        <v>90</v>
      </c>
      <c r="P6" s="151" t="s">
        <v>90</v>
      </c>
      <c r="Q6" s="151" t="s">
        <v>90</v>
      </c>
      <c r="R6" s="151">
        <f t="shared" si="2"/>
        <v>44699</v>
      </c>
      <c r="S6" s="151">
        <f t="shared" si="3"/>
        <v>44706</v>
      </c>
      <c r="T6" s="150"/>
      <c r="U6" s="157"/>
    </row>
    <row r="7" spans="1:1024" s="193" customFormat="1" ht="85.5" x14ac:dyDescent="0.25">
      <c r="A7" s="192"/>
      <c r="B7" s="150"/>
      <c r="C7" s="213" t="s">
        <v>340</v>
      </c>
      <c r="D7" s="338" t="s">
        <v>236</v>
      </c>
      <c r="E7" s="338" t="s">
        <v>341</v>
      </c>
      <c r="F7" s="338" t="s">
        <v>85</v>
      </c>
      <c r="G7" s="338" t="s">
        <v>54</v>
      </c>
      <c r="H7" s="317">
        <v>17904</v>
      </c>
      <c r="I7" s="318" t="s">
        <v>94</v>
      </c>
      <c r="J7" s="319">
        <v>44722</v>
      </c>
      <c r="K7" s="319">
        <f t="shared" si="0"/>
        <v>44727</v>
      </c>
      <c r="L7" s="319">
        <f>K7+30</f>
        <v>44757</v>
      </c>
      <c r="M7" s="319">
        <f>L7+21</f>
        <v>44778</v>
      </c>
      <c r="N7" s="319">
        <f t="shared" si="1"/>
        <v>44785</v>
      </c>
      <c r="O7" s="319" t="s">
        <v>90</v>
      </c>
      <c r="P7" s="319" t="s">
        <v>90</v>
      </c>
      <c r="Q7" s="319" t="s">
        <v>90</v>
      </c>
      <c r="R7" s="319">
        <f t="shared" si="2"/>
        <v>44792</v>
      </c>
      <c r="S7" s="319">
        <f t="shared" si="3"/>
        <v>44799</v>
      </c>
      <c r="T7" s="48"/>
      <c r="U7" s="192"/>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c r="IW7" s="48"/>
      <c r="IX7" s="48"/>
      <c r="IY7" s="48"/>
      <c r="IZ7" s="48"/>
      <c r="JA7" s="48"/>
      <c r="JB7" s="48"/>
      <c r="JC7" s="48"/>
      <c r="JD7" s="48"/>
      <c r="JE7" s="48"/>
      <c r="JF7" s="48"/>
      <c r="JG7" s="48"/>
      <c r="JH7" s="48"/>
      <c r="JI7" s="48"/>
      <c r="JJ7" s="48"/>
      <c r="JK7" s="48"/>
      <c r="JL7" s="48"/>
      <c r="JM7" s="48"/>
      <c r="JN7" s="48"/>
      <c r="JO7" s="48"/>
      <c r="JP7" s="48"/>
      <c r="JQ7" s="48"/>
      <c r="JR7" s="48"/>
      <c r="JS7" s="48"/>
      <c r="JT7" s="48"/>
      <c r="JU7" s="48"/>
      <c r="JV7" s="48"/>
      <c r="JW7" s="48"/>
      <c r="JX7" s="48"/>
      <c r="JY7" s="48"/>
      <c r="JZ7" s="48"/>
      <c r="KA7" s="48"/>
      <c r="KB7" s="48"/>
      <c r="KC7" s="48"/>
      <c r="KD7" s="48"/>
      <c r="KE7" s="48"/>
      <c r="KF7" s="48"/>
      <c r="KG7" s="48"/>
      <c r="KH7" s="48"/>
      <c r="KI7" s="48"/>
      <c r="KJ7" s="48"/>
      <c r="KK7" s="48"/>
      <c r="KL7" s="48"/>
      <c r="KM7" s="48"/>
      <c r="KN7" s="48"/>
      <c r="KO7" s="48"/>
      <c r="KP7" s="48"/>
      <c r="KQ7" s="48"/>
      <c r="KR7" s="48"/>
      <c r="KS7" s="48"/>
      <c r="KT7" s="48"/>
      <c r="KU7" s="48"/>
      <c r="KV7" s="48"/>
      <c r="KW7" s="48"/>
      <c r="KX7" s="48"/>
      <c r="KY7" s="48"/>
      <c r="KZ7" s="48"/>
      <c r="LA7" s="48"/>
      <c r="LB7" s="48"/>
      <c r="LC7" s="48"/>
      <c r="LD7" s="48"/>
      <c r="LE7" s="48"/>
      <c r="LF7" s="48"/>
      <c r="LG7" s="48"/>
      <c r="LH7" s="48"/>
      <c r="LI7" s="48"/>
      <c r="LJ7" s="48"/>
      <c r="LK7" s="48"/>
      <c r="LL7" s="48"/>
      <c r="LM7" s="48"/>
      <c r="LN7" s="48"/>
      <c r="LO7" s="48"/>
      <c r="LP7" s="48"/>
      <c r="LQ7" s="48"/>
      <c r="LR7" s="48"/>
      <c r="LS7" s="48"/>
      <c r="LT7" s="48"/>
      <c r="LU7" s="48"/>
      <c r="LV7" s="48"/>
      <c r="LW7" s="48"/>
      <c r="LX7" s="48"/>
      <c r="LY7" s="48"/>
      <c r="LZ7" s="48"/>
      <c r="MA7" s="48"/>
      <c r="MB7" s="48"/>
      <c r="MC7" s="48"/>
      <c r="MD7" s="48"/>
      <c r="ME7" s="48"/>
      <c r="MF7" s="48"/>
      <c r="MG7" s="48"/>
      <c r="MH7" s="48"/>
      <c r="MI7" s="48"/>
      <c r="MJ7" s="48"/>
      <c r="MK7" s="48"/>
      <c r="ML7" s="48"/>
      <c r="MM7" s="48"/>
      <c r="MN7" s="48"/>
      <c r="MO7" s="48"/>
      <c r="MP7" s="48"/>
      <c r="MQ7" s="48"/>
      <c r="MR7" s="48"/>
      <c r="MS7" s="48"/>
      <c r="MT7" s="48"/>
      <c r="MU7" s="48"/>
      <c r="MV7" s="48"/>
      <c r="MW7" s="48"/>
      <c r="MX7" s="48"/>
      <c r="MY7" s="48"/>
      <c r="MZ7" s="48"/>
      <c r="NA7" s="48"/>
      <c r="NB7" s="48"/>
      <c r="NC7" s="48"/>
      <c r="ND7" s="48"/>
      <c r="NE7" s="48"/>
      <c r="NF7" s="48"/>
      <c r="NG7" s="48"/>
      <c r="NH7" s="48"/>
      <c r="NI7" s="48"/>
      <c r="NJ7" s="48"/>
      <c r="NK7" s="48"/>
      <c r="NL7" s="48"/>
      <c r="NM7" s="48"/>
      <c r="NN7" s="48"/>
      <c r="NO7" s="48"/>
      <c r="NP7" s="48"/>
      <c r="NQ7" s="48"/>
      <c r="NR7" s="48"/>
      <c r="NS7" s="48"/>
      <c r="NT7" s="48"/>
      <c r="NU7" s="48"/>
      <c r="NV7" s="48"/>
      <c r="NW7" s="48"/>
      <c r="NX7" s="48"/>
      <c r="NY7" s="48"/>
      <c r="NZ7" s="48"/>
      <c r="OA7" s="48"/>
      <c r="OB7" s="48"/>
      <c r="OC7" s="48"/>
      <c r="OD7" s="48"/>
      <c r="OE7" s="48"/>
      <c r="OF7" s="48"/>
      <c r="OG7" s="48"/>
      <c r="OH7" s="48"/>
      <c r="OI7" s="48"/>
      <c r="OJ7" s="48"/>
      <c r="OK7" s="48"/>
      <c r="OL7" s="48"/>
      <c r="OM7" s="48"/>
      <c r="ON7" s="48"/>
      <c r="OO7" s="48"/>
      <c r="OP7" s="48"/>
      <c r="OQ7" s="48"/>
      <c r="OR7" s="48"/>
      <c r="OS7" s="48"/>
      <c r="OT7" s="48"/>
      <c r="OU7" s="48"/>
      <c r="OV7" s="48"/>
      <c r="OW7" s="48"/>
      <c r="OX7" s="48"/>
      <c r="OY7" s="48"/>
      <c r="OZ7" s="48"/>
      <c r="PA7" s="48"/>
      <c r="PB7" s="48"/>
      <c r="PC7" s="48"/>
      <c r="PD7" s="48"/>
      <c r="PE7" s="48"/>
      <c r="PF7" s="48"/>
      <c r="PG7" s="48"/>
      <c r="PH7" s="48"/>
      <c r="PI7" s="48"/>
      <c r="PJ7" s="48"/>
      <c r="PK7" s="48"/>
      <c r="PL7" s="48"/>
      <c r="PM7" s="48"/>
      <c r="PN7" s="48"/>
      <c r="PO7" s="48"/>
      <c r="PP7" s="48"/>
      <c r="PQ7" s="48"/>
      <c r="PR7" s="48"/>
      <c r="PS7" s="48"/>
      <c r="PT7" s="48"/>
      <c r="PU7" s="48"/>
      <c r="PV7" s="48"/>
      <c r="PW7" s="48"/>
      <c r="PX7" s="48"/>
      <c r="PY7" s="48"/>
      <c r="PZ7" s="48"/>
      <c r="QA7" s="48"/>
      <c r="QB7" s="48"/>
      <c r="QC7" s="48"/>
      <c r="QD7" s="48"/>
      <c r="QE7" s="48"/>
      <c r="QF7" s="48"/>
      <c r="QG7" s="48"/>
      <c r="QH7" s="48"/>
      <c r="QI7" s="48"/>
      <c r="QJ7" s="48"/>
      <c r="QK7" s="48"/>
      <c r="QL7" s="48"/>
      <c r="QM7" s="48"/>
      <c r="QN7" s="48"/>
      <c r="QO7" s="48"/>
      <c r="QP7" s="48"/>
      <c r="QQ7" s="48"/>
      <c r="QR7" s="48"/>
      <c r="QS7" s="48"/>
      <c r="QT7" s="48"/>
      <c r="QU7" s="48"/>
      <c r="QV7" s="48"/>
      <c r="QW7" s="48"/>
      <c r="QX7" s="48"/>
      <c r="QY7" s="48"/>
      <c r="QZ7" s="48"/>
      <c r="RA7" s="48"/>
      <c r="RB7" s="48"/>
      <c r="RC7" s="48"/>
      <c r="RD7" s="48"/>
      <c r="RE7" s="48"/>
      <c r="RF7" s="48"/>
      <c r="RG7" s="48"/>
      <c r="RH7" s="48"/>
      <c r="RI7" s="48"/>
      <c r="RJ7" s="48"/>
      <c r="RK7" s="48"/>
      <c r="RL7" s="48"/>
      <c r="RM7" s="48"/>
      <c r="RN7" s="48"/>
      <c r="RO7" s="48"/>
      <c r="RP7" s="48"/>
      <c r="RQ7" s="48"/>
      <c r="RR7" s="48"/>
      <c r="RS7" s="48"/>
      <c r="RT7" s="48"/>
      <c r="RU7" s="48"/>
      <c r="RV7" s="48"/>
      <c r="RW7" s="48"/>
      <c r="RX7" s="48"/>
      <c r="RY7" s="48"/>
      <c r="RZ7" s="48"/>
      <c r="SA7" s="48"/>
      <c r="SB7" s="48"/>
      <c r="SC7" s="48"/>
      <c r="SD7" s="48"/>
      <c r="SE7" s="48"/>
      <c r="SF7" s="48"/>
      <c r="SG7" s="48"/>
      <c r="SH7" s="48"/>
      <c r="SI7" s="48"/>
      <c r="SJ7" s="48"/>
      <c r="SK7" s="48"/>
      <c r="SL7" s="48"/>
      <c r="SM7" s="48"/>
      <c r="SN7" s="48"/>
      <c r="SO7" s="48"/>
      <c r="SP7" s="48"/>
      <c r="SQ7" s="48"/>
      <c r="SR7" s="48"/>
      <c r="SS7" s="48"/>
      <c r="ST7" s="48"/>
      <c r="SU7" s="48"/>
      <c r="SV7" s="48"/>
      <c r="SW7" s="48"/>
      <c r="SX7" s="48"/>
      <c r="SY7" s="48"/>
      <c r="SZ7" s="48"/>
      <c r="TA7" s="48"/>
      <c r="TB7" s="48"/>
      <c r="TC7" s="48"/>
      <c r="TD7" s="48"/>
      <c r="TE7" s="48"/>
      <c r="TF7" s="48"/>
      <c r="TG7" s="48"/>
      <c r="TH7" s="48"/>
      <c r="TI7" s="48"/>
      <c r="TJ7" s="48"/>
      <c r="TK7" s="48"/>
      <c r="TL7" s="48"/>
      <c r="TM7" s="48"/>
      <c r="TN7" s="48"/>
      <c r="TO7" s="48"/>
      <c r="TP7" s="48"/>
      <c r="TQ7" s="48"/>
      <c r="TR7" s="48"/>
      <c r="TS7" s="48"/>
      <c r="TT7" s="48"/>
      <c r="TU7" s="48"/>
      <c r="TV7" s="48"/>
      <c r="TW7" s="48"/>
      <c r="TX7" s="48"/>
      <c r="TY7" s="48"/>
      <c r="TZ7" s="48"/>
      <c r="UA7" s="48"/>
      <c r="UB7" s="48"/>
      <c r="UC7" s="48"/>
      <c r="UD7" s="48"/>
      <c r="UE7" s="48"/>
      <c r="UF7" s="48"/>
      <c r="UG7" s="48"/>
      <c r="UH7" s="48"/>
      <c r="UI7" s="48"/>
      <c r="UJ7" s="48"/>
      <c r="UK7" s="48"/>
      <c r="UL7" s="48"/>
      <c r="UM7" s="48"/>
      <c r="UN7" s="48"/>
      <c r="UO7" s="48"/>
      <c r="UP7" s="48"/>
      <c r="UQ7" s="48"/>
      <c r="UR7" s="48"/>
      <c r="US7" s="48"/>
      <c r="UT7" s="48"/>
      <c r="UU7" s="48"/>
      <c r="UV7" s="48"/>
      <c r="UW7" s="48"/>
      <c r="UX7" s="48"/>
      <c r="UY7" s="48"/>
      <c r="UZ7" s="48"/>
      <c r="VA7" s="48"/>
      <c r="VB7" s="48"/>
      <c r="VC7" s="48"/>
      <c r="VD7" s="48"/>
      <c r="VE7" s="48"/>
      <c r="VF7" s="48"/>
      <c r="VG7" s="48"/>
      <c r="VH7" s="48"/>
      <c r="VI7" s="48"/>
      <c r="VJ7" s="48"/>
      <c r="VK7" s="48"/>
      <c r="VL7" s="48"/>
      <c r="VM7" s="48"/>
      <c r="VN7" s="48"/>
      <c r="VO7" s="48"/>
      <c r="VP7" s="48"/>
      <c r="VQ7" s="48"/>
      <c r="VR7" s="48"/>
      <c r="VS7" s="48"/>
      <c r="VT7" s="48"/>
      <c r="VU7" s="48"/>
      <c r="VV7" s="48"/>
      <c r="VW7" s="48"/>
      <c r="VX7" s="48"/>
      <c r="VY7" s="48"/>
      <c r="VZ7" s="48"/>
      <c r="WA7" s="48"/>
      <c r="WB7" s="48"/>
      <c r="WC7" s="48"/>
      <c r="WD7" s="48"/>
      <c r="WE7" s="48"/>
      <c r="WF7" s="48"/>
      <c r="WG7" s="48"/>
      <c r="WH7" s="48"/>
      <c r="WI7" s="48"/>
      <c r="WJ7" s="48"/>
      <c r="WK7" s="48"/>
      <c r="WL7" s="48"/>
      <c r="WM7" s="48"/>
      <c r="WN7" s="48"/>
      <c r="WO7" s="48"/>
      <c r="WP7" s="48"/>
      <c r="WQ7" s="48"/>
      <c r="WR7" s="48"/>
      <c r="WS7" s="48"/>
      <c r="WT7" s="48"/>
      <c r="WU7" s="48"/>
      <c r="WV7" s="48"/>
      <c r="WW7" s="48"/>
      <c r="WX7" s="48"/>
      <c r="WY7" s="48"/>
      <c r="WZ7" s="48"/>
      <c r="XA7" s="48"/>
      <c r="XB7" s="48"/>
      <c r="XC7" s="48"/>
      <c r="XD7" s="48"/>
      <c r="XE7" s="48"/>
      <c r="XF7" s="48"/>
      <c r="XG7" s="48"/>
      <c r="XH7" s="48"/>
      <c r="XI7" s="48"/>
      <c r="XJ7" s="48"/>
      <c r="XK7" s="48"/>
      <c r="XL7" s="48"/>
      <c r="XM7" s="48"/>
      <c r="XN7" s="48"/>
      <c r="XO7" s="48"/>
      <c r="XP7" s="48"/>
      <c r="XQ7" s="48"/>
      <c r="XR7" s="48"/>
      <c r="XS7" s="48"/>
      <c r="XT7" s="48"/>
      <c r="XU7" s="48"/>
      <c r="XV7" s="48"/>
      <c r="XW7" s="48"/>
      <c r="XX7" s="48"/>
      <c r="XY7" s="48"/>
      <c r="XZ7" s="48"/>
      <c r="YA7" s="48"/>
      <c r="YB7" s="48"/>
      <c r="YC7" s="48"/>
      <c r="YD7" s="48"/>
      <c r="YE7" s="48"/>
      <c r="YF7" s="48"/>
      <c r="YG7" s="48"/>
      <c r="YH7" s="48"/>
      <c r="YI7" s="48"/>
      <c r="YJ7" s="48"/>
      <c r="YK7" s="48"/>
      <c r="YL7" s="48"/>
      <c r="YM7" s="48"/>
      <c r="YN7" s="48"/>
      <c r="YO7" s="48"/>
      <c r="YP7" s="48"/>
      <c r="YQ7" s="48"/>
      <c r="YR7" s="48"/>
      <c r="YS7" s="48"/>
      <c r="YT7" s="48"/>
      <c r="YU7" s="48"/>
      <c r="YV7" s="48"/>
      <c r="YW7" s="48"/>
      <c r="YX7" s="48"/>
      <c r="YY7" s="48"/>
      <c r="YZ7" s="48"/>
      <c r="ZA7" s="48"/>
      <c r="ZB7" s="48"/>
      <c r="ZC7" s="48"/>
      <c r="ZD7" s="48"/>
      <c r="ZE7" s="48"/>
      <c r="ZF7" s="48"/>
      <c r="ZG7" s="48"/>
      <c r="ZH7" s="48"/>
      <c r="ZI7" s="48"/>
      <c r="ZJ7" s="48"/>
      <c r="ZK7" s="48"/>
      <c r="ZL7" s="48"/>
      <c r="ZM7" s="48"/>
      <c r="ZN7" s="48"/>
      <c r="ZO7" s="48"/>
      <c r="ZP7" s="48"/>
      <c r="ZQ7" s="48"/>
      <c r="ZR7" s="48"/>
      <c r="ZS7" s="48"/>
      <c r="ZT7" s="48"/>
      <c r="ZU7" s="48"/>
      <c r="ZV7" s="48"/>
      <c r="ZW7" s="48"/>
      <c r="ZX7" s="48"/>
      <c r="ZY7" s="48"/>
      <c r="ZZ7" s="48"/>
      <c r="AAA7" s="48"/>
      <c r="AAB7" s="48"/>
      <c r="AAC7" s="48"/>
      <c r="AAD7" s="48"/>
      <c r="AAE7" s="48"/>
      <c r="AAF7" s="48"/>
      <c r="AAG7" s="48"/>
      <c r="AAH7" s="48"/>
      <c r="AAI7" s="48"/>
      <c r="AAJ7" s="48"/>
      <c r="AAK7" s="48"/>
      <c r="AAL7" s="48"/>
      <c r="AAM7" s="48"/>
      <c r="AAN7" s="48"/>
      <c r="AAO7" s="48"/>
      <c r="AAP7" s="48"/>
      <c r="AAQ7" s="48"/>
      <c r="AAR7" s="48"/>
      <c r="AAS7" s="48"/>
      <c r="AAT7" s="48"/>
      <c r="AAU7" s="48"/>
      <c r="AAV7" s="48"/>
      <c r="AAW7" s="48"/>
      <c r="AAX7" s="48"/>
      <c r="AAY7" s="48"/>
      <c r="AAZ7" s="48"/>
      <c r="ABA7" s="48"/>
      <c r="ABB7" s="48"/>
      <c r="ABC7" s="48"/>
      <c r="ABD7" s="48"/>
      <c r="ABE7" s="48"/>
      <c r="ABF7" s="48"/>
      <c r="ABG7" s="48"/>
      <c r="ABH7" s="48"/>
      <c r="ABI7" s="48"/>
      <c r="ABJ7" s="48"/>
      <c r="ABK7" s="48"/>
      <c r="ABL7" s="48"/>
      <c r="ABM7" s="48"/>
      <c r="ABN7" s="48"/>
      <c r="ABO7" s="48"/>
      <c r="ABP7" s="48"/>
      <c r="ABQ7" s="48"/>
      <c r="ABR7" s="48"/>
      <c r="ABS7" s="48"/>
      <c r="ABT7" s="48"/>
      <c r="ABU7" s="48"/>
      <c r="ABV7" s="48"/>
      <c r="ABW7" s="48"/>
      <c r="ABX7" s="48"/>
      <c r="ABY7" s="48"/>
      <c r="ABZ7" s="48"/>
      <c r="ACA7" s="48"/>
      <c r="ACB7" s="48"/>
      <c r="ACC7" s="48"/>
      <c r="ACD7" s="48"/>
      <c r="ACE7" s="48"/>
      <c r="ACF7" s="48"/>
      <c r="ACG7" s="48"/>
      <c r="ACH7" s="48"/>
      <c r="ACI7" s="48"/>
      <c r="ACJ7" s="48"/>
      <c r="ACK7" s="48"/>
      <c r="ACL7" s="48"/>
      <c r="ACM7" s="48"/>
      <c r="ACN7" s="48"/>
      <c r="ACO7" s="48"/>
      <c r="ACP7" s="48"/>
      <c r="ACQ7" s="48"/>
      <c r="ACR7" s="48"/>
      <c r="ACS7" s="48"/>
      <c r="ACT7" s="48"/>
      <c r="ACU7" s="48"/>
      <c r="ACV7" s="48"/>
      <c r="ACW7" s="48"/>
      <c r="ACX7" s="48"/>
      <c r="ACY7" s="48"/>
      <c r="ACZ7" s="48"/>
      <c r="ADA7" s="48"/>
      <c r="ADB7" s="48"/>
      <c r="ADC7" s="48"/>
      <c r="ADD7" s="48"/>
      <c r="ADE7" s="48"/>
      <c r="ADF7" s="48"/>
      <c r="ADG7" s="48"/>
      <c r="ADH7" s="48"/>
      <c r="ADI7" s="48"/>
      <c r="ADJ7" s="48"/>
      <c r="ADK7" s="48"/>
      <c r="ADL7" s="48"/>
      <c r="ADM7" s="48"/>
      <c r="ADN7" s="48"/>
      <c r="ADO7" s="48"/>
      <c r="ADP7" s="48"/>
      <c r="ADQ7" s="48"/>
      <c r="ADR7" s="48"/>
      <c r="ADS7" s="48"/>
      <c r="ADT7" s="48"/>
      <c r="ADU7" s="48"/>
      <c r="ADV7" s="48"/>
      <c r="ADW7" s="48"/>
      <c r="ADX7" s="48"/>
      <c r="ADY7" s="48"/>
      <c r="ADZ7" s="48"/>
      <c r="AEA7" s="48"/>
      <c r="AEB7" s="48"/>
      <c r="AEC7" s="48"/>
      <c r="AED7" s="48"/>
      <c r="AEE7" s="48"/>
      <c r="AEF7" s="48"/>
      <c r="AEG7" s="48"/>
      <c r="AEH7" s="48"/>
      <c r="AEI7" s="48"/>
      <c r="AEJ7" s="48"/>
      <c r="AEK7" s="48"/>
      <c r="AEL7" s="48"/>
      <c r="AEM7" s="48"/>
      <c r="AEN7" s="48"/>
      <c r="AEO7" s="48"/>
      <c r="AEP7" s="48"/>
      <c r="AEQ7" s="48"/>
      <c r="AER7" s="48"/>
      <c r="AES7" s="48"/>
      <c r="AET7" s="48"/>
      <c r="AEU7" s="48"/>
      <c r="AEV7" s="48"/>
      <c r="AEW7" s="48"/>
      <c r="AEX7" s="48"/>
      <c r="AEY7" s="48"/>
      <c r="AEZ7" s="48"/>
      <c r="AFA7" s="48"/>
      <c r="AFB7" s="48"/>
      <c r="AFC7" s="48"/>
      <c r="AFD7" s="48"/>
      <c r="AFE7" s="48"/>
      <c r="AFF7" s="48"/>
      <c r="AFG7" s="48"/>
      <c r="AFH7" s="48"/>
      <c r="AFI7" s="48"/>
      <c r="AFJ7" s="48"/>
      <c r="AFK7" s="48"/>
      <c r="AFL7" s="48"/>
      <c r="AFM7" s="48"/>
      <c r="AFN7" s="48"/>
      <c r="AFO7" s="48"/>
      <c r="AFP7" s="48"/>
      <c r="AFQ7" s="48"/>
      <c r="AFR7" s="48"/>
      <c r="AFS7" s="48"/>
      <c r="AFT7" s="48"/>
      <c r="AFU7" s="48"/>
      <c r="AFV7" s="48"/>
      <c r="AFW7" s="48"/>
      <c r="AFX7" s="48"/>
      <c r="AFY7" s="48"/>
      <c r="AFZ7" s="48"/>
      <c r="AGA7" s="48"/>
      <c r="AGB7" s="48"/>
      <c r="AGC7" s="48"/>
      <c r="AGD7" s="48"/>
      <c r="AGE7" s="48"/>
      <c r="AGF7" s="48"/>
      <c r="AGG7" s="48"/>
      <c r="AGH7" s="48"/>
      <c r="AGI7" s="48"/>
      <c r="AGJ7" s="48"/>
      <c r="AGK7" s="48"/>
      <c r="AGL7" s="48"/>
      <c r="AGM7" s="48"/>
      <c r="AGN7" s="48"/>
      <c r="AGO7" s="48"/>
      <c r="AGP7" s="48"/>
      <c r="AGQ7" s="48"/>
      <c r="AGR7" s="48"/>
      <c r="AGS7" s="48"/>
      <c r="AGT7" s="48"/>
      <c r="AGU7" s="48"/>
      <c r="AGV7" s="48"/>
      <c r="AGW7" s="48"/>
      <c r="AGX7" s="48"/>
      <c r="AGY7" s="48"/>
      <c r="AGZ7" s="48"/>
      <c r="AHA7" s="48"/>
      <c r="AHB7" s="48"/>
      <c r="AHC7" s="48"/>
      <c r="AHD7" s="48"/>
      <c r="AHE7" s="48"/>
      <c r="AHF7" s="48"/>
      <c r="AHG7" s="48"/>
      <c r="AHH7" s="48"/>
      <c r="AHI7" s="48"/>
      <c r="AHJ7" s="48"/>
      <c r="AHK7" s="48"/>
      <c r="AHL7" s="48"/>
      <c r="AHM7" s="48"/>
      <c r="AHN7" s="48"/>
      <c r="AHO7" s="48"/>
      <c r="AHP7" s="48"/>
      <c r="AHQ7" s="48"/>
      <c r="AHR7" s="48"/>
      <c r="AHS7" s="48"/>
      <c r="AHT7" s="48"/>
      <c r="AHU7" s="48"/>
      <c r="AHV7" s="48"/>
      <c r="AHW7" s="48"/>
      <c r="AHX7" s="48"/>
      <c r="AHY7" s="48"/>
      <c r="AHZ7" s="48"/>
      <c r="AIA7" s="48"/>
      <c r="AIB7" s="48"/>
      <c r="AIC7" s="48"/>
      <c r="AID7" s="48"/>
      <c r="AIE7" s="48"/>
      <c r="AIF7" s="48"/>
      <c r="AIG7" s="48"/>
      <c r="AIH7" s="48"/>
      <c r="AII7" s="48"/>
      <c r="AIJ7" s="48"/>
      <c r="AIK7" s="48"/>
      <c r="AIL7" s="48"/>
      <c r="AIM7" s="48"/>
      <c r="AIN7" s="48"/>
      <c r="AIO7" s="48"/>
      <c r="AIP7" s="48"/>
      <c r="AIQ7" s="48"/>
      <c r="AIR7" s="48"/>
      <c r="AIS7" s="48"/>
      <c r="AIT7" s="48"/>
      <c r="AIU7" s="48"/>
      <c r="AIV7" s="48"/>
      <c r="AIW7" s="48"/>
      <c r="AIX7" s="48"/>
      <c r="AIY7" s="48"/>
      <c r="AIZ7" s="48"/>
      <c r="AJA7" s="48"/>
      <c r="AJB7" s="48"/>
      <c r="AJC7" s="48"/>
      <c r="AJD7" s="48"/>
      <c r="AJE7" s="48"/>
      <c r="AJF7" s="48"/>
      <c r="AJG7" s="48"/>
      <c r="AJH7" s="48"/>
      <c r="AJI7" s="48"/>
      <c r="AJJ7" s="48"/>
      <c r="AJK7" s="48"/>
      <c r="AJL7" s="48"/>
      <c r="AJM7" s="48"/>
      <c r="AJN7" s="48"/>
      <c r="AJO7" s="48"/>
      <c r="AJP7" s="48"/>
      <c r="AJQ7" s="48"/>
      <c r="AJR7" s="48"/>
      <c r="AJS7" s="48"/>
      <c r="AJT7" s="48"/>
      <c r="AJU7" s="48"/>
      <c r="AJV7" s="48"/>
      <c r="AJW7" s="48"/>
      <c r="AJX7" s="48"/>
      <c r="AJY7" s="48"/>
      <c r="AJZ7" s="48"/>
      <c r="AKA7" s="48"/>
      <c r="AKB7" s="48"/>
      <c r="AKC7" s="48"/>
      <c r="AKD7" s="48"/>
      <c r="AKE7" s="48"/>
      <c r="AKF7" s="48"/>
      <c r="AKG7" s="48"/>
      <c r="AKH7" s="48"/>
      <c r="AKI7" s="48"/>
      <c r="AKJ7" s="48"/>
      <c r="AKK7" s="48"/>
      <c r="AKL7" s="48"/>
      <c r="AKM7" s="48"/>
      <c r="AKN7" s="48"/>
      <c r="AKO7" s="48"/>
      <c r="AKP7" s="48"/>
      <c r="AKQ7" s="48"/>
      <c r="AKR7" s="48"/>
      <c r="AKS7" s="48"/>
      <c r="AKT7" s="48"/>
      <c r="AKU7" s="48"/>
      <c r="AKV7" s="48"/>
      <c r="AKW7" s="48"/>
      <c r="AKX7" s="48"/>
      <c r="AKY7" s="48"/>
      <c r="AKZ7" s="48"/>
      <c r="ALA7" s="48"/>
      <c r="ALB7" s="48"/>
      <c r="ALC7" s="48"/>
      <c r="ALD7" s="48"/>
      <c r="ALE7" s="48"/>
      <c r="ALF7" s="48"/>
      <c r="ALG7" s="48"/>
      <c r="ALH7" s="48"/>
      <c r="ALI7" s="48"/>
      <c r="ALJ7" s="48"/>
      <c r="ALK7" s="48"/>
      <c r="ALL7" s="48"/>
      <c r="ALM7" s="48"/>
      <c r="ALN7" s="48"/>
      <c r="ALO7" s="48"/>
      <c r="ALP7" s="48"/>
      <c r="ALQ7" s="48"/>
      <c r="ALR7" s="48"/>
      <c r="ALS7" s="48"/>
      <c r="ALT7" s="48"/>
      <c r="ALU7" s="48"/>
      <c r="ALV7" s="48"/>
      <c r="ALW7" s="48"/>
      <c r="ALX7" s="48"/>
      <c r="ALY7" s="48"/>
      <c r="ALZ7" s="48"/>
      <c r="AMA7" s="48"/>
      <c r="AMB7" s="48"/>
      <c r="AMC7" s="48"/>
      <c r="AMD7" s="48"/>
      <c r="AME7" s="48"/>
      <c r="AMF7" s="48"/>
      <c r="AMG7" s="48"/>
      <c r="AMH7" s="48"/>
      <c r="AMI7" s="48"/>
      <c r="AMJ7" s="48"/>
    </row>
    <row r="8" spans="1:1024" s="193" customFormat="1" ht="85.5" x14ac:dyDescent="0.25">
      <c r="A8" s="192"/>
      <c r="B8" s="150"/>
      <c r="C8" s="213" t="s">
        <v>340</v>
      </c>
      <c r="D8" s="338" t="s">
        <v>237</v>
      </c>
      <c r="E8" s="338" t="s">
        <v>341</v>
      </c>
      <c r="F8" s="182" t="s">
        <v>85</v>
      </c>
      <c r="G8" s="182" t="s">
        <v>54</v>
      </c>
      <c r="H8" s="317">
        <v>12096</v>
      </c>
      <c r="I8" s="339" t="s">
        <v>94</v>
      </c>
      <c r="J8" s="319">
        <v>44722</v>
      </c>
      <c r="K8" s="319">
        <f t="shared" si="0"/>
        <v>44727</v>
      </c>
      <c r="L8" s="319">
        <f>K8+7</f>
        <v>44734</v>
      </c>
      <c r="M8" s="319">
        <f>L8+21</f>
        <v>44755</v>
      </c>
      <c r="N8" s="319">
        <f t="shared" si="1"/>
        <v>44762</v>
      </c>
      <c r="O8" s="319" t="s">
        <v>90</v>
      </c>
      <c r="P8" s="319" t="s">
        <v>90</v>
      </c>
      <c r="Q8" s="319" t="s">
        <v>90</v>
      </c>
      <c r="R8" s="319">
        <f t="shared" si="2"/>
        <v>44769</v>
      </c>
      <c r="S8" s="319">
        <f t="shared" si="3"/>
        <v>44776</v>
      </c>
      <c r="T8" s="48"/>
      <c r="U8" s="192"/>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c r="IS8" s="48"/>
      <c r="IT8" s="48"/>
      <c r="IU8" s="48"/>
      <c r="IV8" s="48"/>
      <c r="IW8" s="48"/>
      <c r="IX8" s="48"/>
      <c r="IY8" s="48"/>
      <c r="IZ8" s="48"/>
      <c r="JA8" s="48"/>
      <c r="JB8" s="48"/>
      <c r="JC8" s="48"/>
      <c r="JD8" s="48"/>
      <c r="JE8" s="48"/>
      <c r="JF8" s="48"/>
      <c r="JG8" s="48"/>
      <c r="JH8" s="48"/>
      <c r="JI8" s="48"/>
      <c r="JJ8" s="48"/>
      <c r="JK8" s="48"/>
      <c r="JL8" s="48"/>
      <c r="JM8" s="48"/>
      <c r="JN8" s="48"/>
      <c r="JO8" s="48"/>
      <c r="JP8" s="48"/>
      <c r="JQ8" s="48"/>
      <c r="JR8" s="48"/>
      <c r="JS8" s="48"/>
      <c r="JT8" s="48"/>
      <c r="JU8" s="48"/>
      <c r="JV8" s="48"/>
      <c r="JW8" s="48"/>
      <c r="JX8" s="48"/>
      <c r="JY8" s="48"/>
      <c r="JZ8" s="48"/>
      <c r="KA8" s="48"/>
      <c r="KB8" s="48"/>
      <c r="KC8" s="48"/>
      <c r="KD8" s="48"/>
      <c r="KE8" s="48"/>
      <c r="KF8" s="48"/>
      <c r="KG8" s="48"/>
      <c r="KH8" s="48"/>
      <c r="KI8" s="48"/>
      <c r="KJ8" s="48"/>
      <c r="KK8" s="48"/>
      <c r="KL8" s="48"/>
      <c r="KM8" s="48"/>
      <c r="KN8" s="48"/>
      <c r="KO8" s="48"/>
      <c r="KP8" s="48"/>
      <c r="KQ8" s="48"/>
      <c r="KR8" s="48"/>
      <c r="KS8" s="48"/>
      <c r="KT8" s="48"/>
      <c r="KU8" s="48"/>
      <c r="KV8" s="48"/>
      <c r="KW8" s="48"/>
      <c r="KX8" s="48"/>
      <c r="KY8" s="48"/>
      <c r="KZ8" s="48"/>
      <c r="LA8" s="48"/>
      <c r="LB8" s="48"/>
      <c r="LC8" s="48"/>
      <c r="LD8" s="48"/>
      <c r="LE8" s="48"/>
      <c r="LF8" s="48"/>
      <c r="LG8" s="48"/>
      <c r="LH8" s="48"/>
      <c r="LI8" s="48"/>
      <c r="LJ8" s="48"/>
      <c r="LK8" s="48"/>
      <c r="LL8" s="48"/>
      <c r="LM8" s="48"/>
      <c r="LN8" s="48"/>
      <c r="LO8" s="48"/>
      <c r="LP8" s="48"/>
      <c r="LQ8" s="48"/>
      <c r="LR8" s="48"/>
      <c r="LS8" s="48"/>
      <c r="LT8" s="48"/>
      <c r="LU8" s="48"/>
      <c r="LV8" s="48"/>
      <c r="LW8" s="48"/>
      <c r="LX8" s="48"/>
      <c r="LY8" s="48"/>
      <c r="LZ8" s="48"/>
      <c r="MA8" s="48"/>
      <c r="MB8" s="48"/>
      <c r="MC8" s="48"/>
      <c r="MD8" s="48"/>
      <c r="ME8" s="48"/>
      <c r="MF8" s="48"/>
      <c r="MG8" s="48"/>
      <c r="MH8" s="48"/>
      <c r="MI8" s="48"/>
      <c r="MJ8" s="48"/>
      <c r="MK8" s="48"/>
      <c r="ML8" s="48"/>
      <c r="MM8" s="48"/>
      <c r="MN8" s="48"/>
      <c r="MO8" s="48"/>
      <c r="MP8" s="48"/>
      <c r="MQ8" s="48"/>
      <c r="MR8" s="48"/>
      <c r="MS8" s="48"/>
      <c r="MT8" s="48"/>
      <c r="MU8" s="48"/>
      <c r="MV8" s="48"/>
      <c r="MW8" s="48"/>
      <c r="MX8" s="48"/>
      <c r="MY8" s="48"/>
      <c r="MZ8" s="48"/>
      <c r="NA8" s="48"/>
      <c r="NB8" s="48"/>
      <c r="NC8" s="48"/>
      <c r="ND8" s="48"/>
      <c r="NE8" s="48"/>
      <c r="NF8" s="48"/>
      <c r="NG8" s="48"/>
      <c r="NH8" s="48"/>
      <c r="NI8" s="48"/>
      <c r="NJ8" s="48"/>
      <c r="NK8" s="48"/>
      <c r="NL8" s="48"/>
      <c r="NM8" s="48"/>
      <c r="NN8" s="48"/>
      <c r="NO8" s="48"/>
      <c r="NP8" s="48"/>
      <c r="NQ8" s="48"/>
      <c r="NR8" s="48"/>
      <c r="NS8" s="48"/>
      <c r="NT8" s="48"/>
      <c r="NU8" s="48"/>
      <c r="NV8" s="48"/>
      <c r="NW8" s="48"/>
      <c r="NX8" s="48"/>
      <c r="NY8" s="48"/>
      <c r="NZ8" s="48"/>
      <c r="OA8" s="48"/>
      <c r="OB8" s="48"/>
      <c r="OC8" s="48"/>
      <c r="OD8" s="48"/>
      <c r="OE8" s="48"/>
      <c r="OF8" s="48"/>
      <c r="OG8" s="48"/>
      <c r="OH8" s="48"/>
      <c r="OI8" s="48"/>
      <c r="OJ8" s="48"/>
      <c r="OK8" s="48"/>
      <c r="OL8" s="48"/>
      <c r="OM8" s="48"/>
      <c r="ON8" s="48"/>
      <c r="OO8" s="48"/>
      <c r="OP8" s="48"/>
      <c r="OQ8" s="48"/>
      <c r="OR8" s="48"/>
      <c r="OS8" s="48"/>
      <c r="OT8" s="48"/>
      <c r="OU8" s="48"/>
      <c r="OV8" s="48"/>
      <c r="OW8" s="48"/>
      <c r="OX8" s="48"/>
      <c r="OY8" s="48"/>
      <c r="OZ8" s="48"/>
      <c r="PA8" s="48"/>
      <c r="PB8" s="48"/>
      <c r="PC8" s="48"/>
      <c r="PD8" s="48"/>
      <c r="PE8" s="48"/>
      <c r="PF8" s="48"/>
      <c r="PG8" s="48"/>
      <c r="PH8" s="48"/>
      <c r="PI8" s="48"/>
      <c r="PJ8" s="48"/>
      <c r="PK8" s="48"/>
      <c r="PL8" s="48"/>
      <c r="PM8" s="48"/>
      <c r="PN8" s="48"/>
      <c r="PO8" s="48"/>
      <c r="PP8" s="48"/>
      <c r="PQ8" s="48"/>
      <c r="PR8" s="48"/>
      <c r="PS8" s="48"/>
      <c r="PT8" s="48"/>
      <c r="PU8" s="48"/>
      <c r="PV8" s="48"/>
      <c r="PW8" s="48"/>
      <c r="PX8" s="48"/>
      <c r="PY8" s="48"/>
      <c r="PZ8" s="48"/>
      <c r="QA8" s="48"/>
      <c r="QB8" s="48"/>
      <c r="QC8" s="48"/>
      <c r="QD8" s="48"/>
      <c r="QE8" s="48"/>
      <c r="QF8" s="48"/>
      <c r="QG8" s="48"/>
      <c r="QH8" s="48"/>
      <c r="QI8" s="48"/>
      <c r="QJ8" s="48"/>
      <c r="QK8" s="48"/>
      <c r="QL8" s="48"/>
      <c r="QM8" s="48"/>
      <c r="QN8" s="48"/>
      <c r="QO8" s="48"/>
      <c r="QP8" s="48"/>
      <c r="QQ8" s="48"/>
      <c r="QR8" s="48"/>
      <c r="QS8" s="48"/>
      <c r="QT8" s="48"/>
      <c r="QU8" s="48"/>
      <c r="QV8" s="48"/>
      <c r="QW8" s="48"/>
      <c r="QX8" s="48"/>
      <c r="QY8" s="48"/>
      <c r="QZ8" s="48"/>
      <c r="RA8" s="48"/>
      <c r="RB8" s="48"/>
      <c r="RC8" s="48"/>
      <c r="RD8" s="48"/>
      <c r="RE8" s="48"/>
      <c r="RF8" s="48"/>
      <c r="RG8" s="48"/>
      <c r="RH8" s="48"/>
      <c r="RI8" s="48"/>
      <c r="RJ8" s="48"/>
      <c r="RK8" s="48"/>
      <c r="RL8" s="48"/>
      <c r="RM8" s="48"/>
      <c r="RN8" s="48"/>
      <c r="RO8" s="48"/>
      <c r="RP8" s="48"/>
      <c r="RQ8" s="48"/>
      <c r="RR8" s="48"/>
      <c r="RS8" s="48"/>
      <c r="RT8" s="48"/>
      <c r="RU8" s="48"/>
      <c r="RV8" s="48"/>
      <c r="RW8" s="48"/>
      <c r="RX8" s="48"/>
      <c r="RY8" s="48"/>
      <c r="RZ8" s="48"/>
      <c r="SA8" s="48"/>
      <c r="SB8" s="48"/>
      <c r="SC8" s="48"/>
      <c r="SD8" s="48"/>
      <c r="SE8" s="48"/>
      <c r="SF8" s="48"/>
      <c r="SG8" s="48"/>
      <c r="SH8" s="48"/>
      <c r="SI8" s="48"/>
      <c r="SJ8" s="48"/>
      <c r="SK8" s="48"/>
      <c r="SL8" s="48"/>
      <c r="SM8" s="48"/>
      <c r="SN8" s="48"/>
      <c r="SO8" s="48"/>
      <c r="SP8" s="48"/>
      <c r="SQ8" s="48"/>
      <c r="SR8" s="48"/>
      <c r="SS8" s="48"/>
      <c r="ST8" s="48"/>
      <c r="SU8" s="48"/>
      <c r="SV8" s="48"/>
      <c r="SW8" s="48"/>
      <c r="SX8" s="48"/>
      <c r="SY8" s="48"/>
      <c r="SZ8" s="48"/>
      <c r="TA8" s="48"/>
      <c r="TB8" s="48"/>
      <c r="TC8" s="48"/>
      <c r="TD8" s="48"/>
      <c r="TE8" s="48"/>
      <c r="TF8" s="48"/>
      <c r="TG8" s="48"/>
      <c r="TH8" s="48"/>
      <c r="TI8" s="48"/>
      <c r="TJ8" s="48"/>
      <c r="TK8" s="48"/>
      <c r="TL8" s="48"/>
      <c r="TM8" s="48"/>
      <c r="TN8" s="48"/>
      <c r="TO8" s="48"/>
      <c r="TP8" s="48"/>
      <c r="TQ8" s="48"/>
      <c r="TR8" s="48"/>
      <c r="TS8" s="48"/>
      <c r="TT8" s="48"/>
      <c r="TU8" s="48"/>
      <c r="TV8" s="48"/>
      <c r="TW8" s="48"/>
      <c r="TX8" s="48"/>
      <c r="TY8" s="48"/>
      <c r="TZ8" s="48"/>
      <c r="UA8" s="48"/>
      <c r="UB8" s="48"/>
      <c r="UC8" s="48"/>
      <c r="UD8" s="48"/>
      <c r="UE8" s="48"/>
      <c r="UF8" s="48"/>
      <c r="UG8" s="48"/>
      <c r="UH8" s="48"/>
      <c r="UI8" s="48"/>
      <c r="UJ8" s="48"/>
      <c r="UK8" s="48"/>
      <c r="UL8" s="48"/>
      <c r="UM8" s="48"/>
      <c r="UN8" s="48"/>
      <c r="UO8" s="48"/>
      <c r="UP8" s="48"/>
      <c r="UQ8" s="48"/>
      <c r="UR8" s="48"/>
      <c r="US8" s="48"/>
      <c r="UT8" s="48"/>
      <c r="UU8" s="48"/>
      <c r="UV8" s="48"/>
      <c r="UW8" s="48"/>
      <c r="UX8" s="48"/>
      <c r="UY8" s="48"/>
      <c r="UZ8" s="48"/>
      <c r="VA8" s="48"/>
      <c r="VB8" s="48"/>
      <c r="VC8" s="48"/>
      <c r="VD8" s="48"/>
      <c r="VE8" s="48"/>
      <c r="VF8" s="48"/>
      <c r="VG8" s="48"/>
      <c r="VH8" s="48"/>
      <c r="VI8" s="48"/>
      <c r="VJ8" s="48"/>
      <c r="VK8" s="48"/>
      <c r="VL8" s="48"/>
      <c r="VM8" s="48"/>
      <c r="VN8" s="48"/>
      <c r="VO8" s="48"/>
      <c r="VP8" s="48"/>
      <c r="VQ8" s="48"/>
      <c r="VR8" s="48"/>
      <c r="VS8" s="48"/>
      <c r="VT8" s="48"/>
      <c r="VU8" s="48"/>
      <c r="VV8" s="48"/>
      <c r="VW8" s="48"/>
      <c r="VX8" s="48"/>
      <c r="VY8" s="48"/>
      <c r="VZ8" s="48"/>
      <c r="WA8" s="48"/>
      <c r="WB8" s="48"/>
      <c r="WC8" s="48"/>
      <c r="WD8" s="48"/>
      <c r="WE8" s="48"/>
      <c r="WF8" s="48"/>
      <c r="WG8" s="48"/>
      <c r="WH8" s="48"/>
      <c r="WI8" s="48"/>
      <c r="WJ8" s="48"/>
      <c r="WK8" s="48"/>
      <c r="WL8" s="48"/>
      <c r="WM8" s="48"/>
      <c r="WN8" s="48"/>
      <c r="WO8" s="48"/>
      <c r="WP8" s="48"/>
      <c r="WQ8" s="48"/>
      <c r="WR8" s="48"/>
      <c r="WS8" s="48"/>
      <c r="WT8" s="48"/>
      <c r="WU8" s="48"/>
      <c r="WV8" s="48"/>
      <c r="WW8" s="48"/>
      <c r="WX8" s="48"/>
      <c r="WY8" s="48"/>
      <c r="WZ8" s="48"/>
      <c r="XA8" s="48"/>
      <c r="XB8" s="48"/>
      <c r="XC8" s="48"/>
      <c r="XD8" s="48"/>
      <c r="XE8" s="48"/>
      <c r="XF8" s="48"/>
      <c r="XG8" s="48"/>
      <c r="XH8" s="48"/>
      <c r="XI8" s="48"/>
      <c r="XJ8" s="48"/>
      <c r="XK8" s="48"/>
      <c r="XL8" s="48"/>
      <c r="XM8" s="48"/>
      <c r="XN8" s="48"/>
      <c r="XO8" s="48"/>
      <c r="XP8" s="48"/>
      <c r="XQ8" s="48"/>
      <c r="XR8" s="48"/>
      <c r="XS8" s="48"/>
      <c r="XT8" s="48"/>
      <c r="XU8" s="48"/>
      <c r="XV8" s="48"/>
      <c r="XW8" s="48"/>
      <c r="XX8" s="48"/>
      <c r="XY8" s="48"/>
      <c r="XZ8" s="48"/>
      <c r="YA8" s="48"/>
      <c r="YB8" s="48"/>
      <c r="YC8" s="48"/>
      <c r="YD8" s="48"/>
      <c r="YE8" s="48"/>
      <c r="YF8" s="48"/>
      <c r="YG8" s="48"/>
      <c r="YH8" s="48"/>
      <c r="YI8" s="48"/>
      <c r="YJ8" s="48"/>
      <c r="YK8" s="48"/>
      <c r="YL8" s="48"/>
      <c r="YM8" s="48"/>
      <c r="YN8" s="48"/>
      <c r="YO8" s="48"/>
      <c r="YP8" s="48"/>
      <c r="YQ8" s="48"/>
      <c r="YR8" s="48"/>
      <c r="YS8" s="48"/>
      <c r="YT8" s="48"/>
      <c r="YU8" s="48"/>
      <c r="YV8" s="48"/>
      <c r="YW8" s="48"/>
      <c r="YX8" s="48"/>
      <c r="YY8" s="48"/>
      <c r="YZ8" s="48"/>
      <c r="ZA8" s="48"/>
      <c r="ZB8" s="48"/>
      <c r="ZC8" s="48"/>
      <c r="ZD8" s="48"/>
      <c r="ZE8" s="48"/>
      <c r="ZF8" s="48"/>
      <c r="ZG8" s="48"/>
      <c r="ZH8" s="48"/>
      <c r="ZI8" s="48"/>
      <c r="ZJ8" s="48"/>
      <c r="ZK8" s="48"/>
      <c r="ZL8" s="48"/>
      <c r="ZM8" s="48"/>
      <c r="ZN8" s="48"/>
      <c r="ZO8" s="48"/>
      <c r="ZP8" s="48"/>
      <c r="ZQ8" s="48"/>
      <c r="ZR8" s="48"/>
      <c r="ZS8" s="48"/>
      <c r="ZT8" s="48"/>
      <c r="ZU8" s="48"/>
      <c r="ZV8" s="48"/>
      <c r="ZW8" s="48"/>
      <c r="ZX8" s="48"/>
      <c r="ZY8" s="48"/>
      <c r="ZZ8" s="48"/>
      <c r="AAA8" s="48"/>
      <c r="AAB8" s="48"/>
      <c r="AAC8" s="48"/>
      <c r="AAD8" s="48"/>
      <c r="AAE8" s="48"/>
      <c r="AAF8" s="48"/>
      <c r="AAG8" s="48"/>
      <c r="AAH8" s="48"/>
      <c r="AAI8" s="48"/>
      <c r="AAJ8" s="48"/>
      <c r="AAK8" s="48"/>
      <c r="AAL8" s="48"/>
      <c r="AAM8" s="48"/>
      <c r="AAN8" s="48"/>
      <c r="AAO8" s="48"/>
      <c r="AAP8" s="48"/>
      <c r="AAQ8" s="48"/>
      <c r="AAR8" s="48"/>
      <c r="AAS8" s="48"/>
      <c r="AAT8" s="48"/>
      <c r="AAU8" s="48"/>
      <c r="AAV8" s="48"/>
      <c r="AAW8" s="48"/>
      <c r="AAX8" s="48"/>
      <c r="AAY8" s="48"/>
      <c r="AAZ8" s="48"/>
      <c r="ABA8" s="48"/>
      <c r="ABB8" s="48"/>
      <c r="ABC8" s="48"/>
      <c r="ABD8" s="48"/>
      <c r="ABE8" s="48"/>
      <c r="ABF8" s="48"/>
      <c r="ABG8" s="48"/>
      <c r="ABH8" s="48"/>
      <c r="ABI8" s="48"/>
      <c r="ABJ8" s="48"/>
      <c r="ABK8" s="48"/>
      <c r="ABL8" s="48"/>
      <c r="ABM8" s="48"/>
      <c r="ABN8" s="48"/>
      <c r="ABO8" s="48"/>
      <c r="ABP8" s="48"/>
      <c r="ABQ8" s="48"/>
      <c r="ABR8" s="48"/>
      <c r="ABS8" s="48"/>
      <c r="ABT8" s="48"/>
      <c r="ABU8" s="48"/>
      <c r="ABV8" s="48"/>
      <c r="ABW8" s="48"/>
      <c r="ABX8" s="48"/>
      <c r="ABY8" s="48"/>
      <c r="ABZ8" s="48"/>
      <c r="ACA8" s="48"/>
      <c r="ACB8" s="48"/>
      <c r="ACC8" s="48"/>
      <c r="ACD8" s="48"/>
      <c r="ACE8" s="48"/>
      <c r="ACF8" s="48"/>
      <c r="ACG8" s="48"/>
      <c r="ACH8" s="48"/>
      <c r="ACI8" s="48"/>
      <c r="ACJ8" s="48"/>
      <c r="ACK8" s="48"/>
      <c r="ACL8" s="48"/>
      <c r="ACM8" s="48"/>
      <c r="ACN8" s="48"/>
      <c r="ACO8" s="48"/>
      <c r="ACP8" s="48"/>
      <c r="ACQ8" s="48"/>
      <c r="ACR8" s="48"/>
      <c r="ACS8" s="48"/>
      <c r="ACT8" s="48"/>
      <c r="ACU8" s="48"/>
      <c r="ACV8" s="48"/>
      <c r="ACW8" s="48"/>
      <c r="ACX8" s="48"/>
      <c r="ACY8" s="48"/>
      <c r="ACZ8" s="48"/>
      <c r="ADA8" s="48"/>
      <c r="ADB8" s="48"/>
      <c r="ADC8" s="48"/>
      <c r="ADD8" s="48"/>
      <c r="ADE8" s="48"/>
      <c r="ADF8" s="48"/>
      <c r="ADG8" s="48"/>
      <c r="ADH8" s="48"/>
      <c r="ADI8" s="48"/>
      <c r="ADJ8" s="48"/>
      <c r="ADK8" s="48"/>
      <c r="ADL8" s="48"/>
      <c r="ADM8" s="48"/>
      <c r="ADN8" s="48"/>
      <c r="ADO8" s="48"/>
      <c r="ADP8" s="48"/>
      <c r="ADQ8" s="48"/>
      <c r="ADR8" s="48"/>
      <c r="ADS8" s="48"/>
      <c r="ADT8" s="48"/>
      <c r="ADU8" s="48"/>
      <c r="ADV8" s="48"/>
      <c r="ADW8" s="48"/>
      <c r="ADX8" s="48"/>
      <c r="ADY8" s="48"/>
      <c r="ADZ8" s="48"/>
      <c r="AEA8" s="48"/>
      <c r="AEB8" s="48"/>
      <c r="AEC8" s="48"/>
      <c r="AED8" s="48"/>
      <c r="AEE8" s="48"/>
      <c r="AEF8" s="48"/>
      <c r="AEG8" s="48"/>
      <c r="AEH8" s="48"/>
      <c r="AEI8" s="48"/>
      <c r="AEJ8" s="48"/>
      <c r="AEK8" s="48"/>
      <c r="AEL8" s="48"/>
      <c r="AEM8" s="48"/>
      <c r="AEN8" s="48"/>
      <c r="AEO8" s="48"/>
      <c r="AEP8" s="48"/>
      <c r="AEQ8" s="48"/>
      <c r="AER8" s="48"/>
      <c r="AES8" s="48"/>
      <c r="AET8" s="48"/>
      <c r="AEU8" s="48"/>
      <c r="AEV8" s="48"/>
      <c r="AEW8" s="48"/>
      <c r="AEX8" s="48"/>
      <c r="AEY8" s="48"/>
      <c r="AEZ8" s="48"/>
      <c r="AFA8" s="48"/>
      <c r="AFB8" s="48"/>
      <c r="AFC8" s="48"/>
      <c r="AFD8" s="48"/>
      <c r="AFE8" s="48"/>
      <c r="AFF8" s="48"/>
      <c r="AFG8" s="48"/>
      <c r="AFH8" s="48"/>
      <c r="AFI8" s="48"/>
      <c r="AFJ8" s="48"/>
      <c r="AFK8" s="48"/>
      <c r="AFL8" s="48"/>
      <c r="AFM8" s="48"/>
      <c r="AFN8" s="48"/>
      <c r="AFO8" s="48"/>
      <c r="AFP8" s="48"/>
      <c r="AFQ8" s="48"/>
      <c r="AFR8" s="48"/>
      <c r="AFS8" s="48"/>
      <c r="AFT8" s="48"/>
      <c r="AFU8" s="48"/>
      <c r="AFV8" s="48"/>
      <c r="AFW8" s="48"/>
      <c r="AFX8" s="48"/>
      <c r="AFY8" s="48"/>
      <c r="AFZ8" s="48"/>
      <c r="AGA8" s="48"/>
      <c r="AGB8" s="48"/>
      <c r="AGC8" s="48"/>
      <c r="AGD8" s="48"/>
      <c r="AGE8" s="48"/>
      <c r="AGF8" s="48"/>
      <c r="AGG8" s="48"/>
      <c r="AGH8" s="48"/>
      <c r="AGI8" s="48"/>
      <c r="AGJ8" s="48"/>
      <c r="AGK8" s="48"/>
      <c r="AGL8" s="48"/>
      <c r="AGM8" s="48"/>
      <c r="AGN8" s="48"/>
      <c r="AGO8" s="48"/>
      <c r="AGP8" s="48"/>
      <c r="AGQ8" s="48"/>
      <c r="AGR8" s="48"/>
      <c r="AGS8" s="48"/>
      <c r="AGT8" s="48"/>
      <c r="AGU8" s="48"/>
      <c r="AGV8" s="48"/>
      <c r="AGW8" s="48"/>
      <c r="AGX8" s="48"/>
      <c r="AGY8" s="48"/>
      <c r="AGZ8" s="48"/>
      <c r="AHA8" s="48"/>
      <c r="AHB8" s="48"/>
      <c r="AHC8" s="48"/>
      <c r="AHD8" s="48"/>
      <c r="AHE8" s="48"/>
      <c r="AHF8" s="48"/>
      <c r="AHG8" s="48"/>
      <c r="AHH8" s="48"/>
      <c r="AHI8" s="48"/>
      <c r="AHJ8" s="48"/>
      <c r="AHK8" s="48"/>
      <c r="AHL8" s="48"/>
      <c r="AHM8" s="48"/>
      <c r="AHN8" s="48"/>
      <c r="AHO8" s="48"/>
      <c r="AHP8" s="48"/>
      <c r="AHQ8" s="48"/>
      <c r="AHR8" s="48"/>
      <c r="AHS8" s="48"/>
      <c r="AHT8" s="48"/>
      <c r="AHU8" s="48"/>
      <c r="AHV8" s="48"/>
      <c r="AHW8" s="48"/>
      <c r="AHX8" s="48"/>
      <c r="AHY8" s="48"/>
      <c r="AHZ8" s="48"/>
      <c r="AIA8" s="48"/>
      <c r="AIB8" s="48"/>
      <c r="AIC8" s="48"/>
      <c r="AID8" s="48"/>
      <c r="AIE8" s="48"/>
      <c r="AIF8" s="48"/>
      <c r="AIG8" s="48"/>
      <c r="AIH8" s="48"/>
      <c r="AII8" s="48"/>
      <c r="AIJ8" s="48"/>
      <c r="AIK8" s="48"/>
      <c r="AIL8" s="48"/>
      <c r="AIM8" s="48"/>
      <c r="AIN8" s="48"/>
      <c r="AIO8" s="48"/>
      <c r="AIP8" s="48"/>
      <c r="AIQ8" s="48"/>
      <c r="AIR8" s="48"/>
      <c r="AIS8" s="48"/>
      <c r="AIT8" s="48"/>
      <c r="AIU8" s="48"/>
      <c r="AIV8" s="48"/>
      <c r="AIW8" s="48"/>
      <c r="AIX8" s="48"/>
      <c r="AIY8" s="48"/>
      <c r="AIZ8" s="48"/>
      <c r="AJA8" s="48"/>
      <c r="AJB8" s="48"/>
      <c r="AJC8" s="48"/>
      <c r="AJD8" s="48"/>
      <c r="AJE8" s="48"/>
      <c r="AJF8" s="48"/>
      <c r="AJG8" s="48"/>
      <c r="AJH8" s="48"/>
      <c r="AJI8" s="48"/>
      <c r="AJJ8" s="48"/>
      <c r="AJK8" s="48"/>
      <c r="AJL8" s="48"/>
      <c r="AJM8" s="48"/>
      <c r="AJN8" s="48"/>
      <c r="AJO8" s="48"/>
      <c r="AJP8" s="48"/>
      <c r="AJQ8" s="48"/>
      <c r="AJR8" s="48"/>
      <c r="AJS8" s="48"/>
      <c r="AJT8" s="48"/>
      <c r="AJU8" s="48"/>
      <c r="AJV8" s="48"/>
      <c r="AJW8" s="48"/>
      <c r="AJX8" s="48"/>
      <c r="AJY8" s="48"/>
      <c r="AJZ8" s="48"/>
      <c r="AKA8" s="48"/>
      <c r="AKB8" s="48"/>
      <c r="AKC8" s="48"/>
      <c r="AKD8" s="48"/>
      <c r="AKE8" s="48"/>
      <c r="AKF8" s="48"/>
      <c r="AKG8" s="48"/>
      <c r="AKH8" s="48"/>
      <c r="AKI8" s="48"/>
      <c r="AKJ8" s="48"/>
      <c r="AKK8" s="48"/>
      <c r="AKL8" s="48"/>
      <c r="AKM8" s="48"/>
      <c r="AKN8" s="48"/>
      <c r="AKO8" s="48"/>
      <c r="AKP8" s="48"/>
      <c r="AKQ8" s="48"/>
      <c r="AKR8" s="48"/>
      <c r="AKS8" s="48"/>
      <c r="AKT8" s="48"/>
      <c r="AKU8" s="48"/>
      <c r="AKV8" s="48"/>
      <c r="AKW8" s="48"/>
      <c r="AKX8" s="48"/>
      <c r="AKY8" s="48"/>
      <c r="AKZ8" s="48"/>
      <c r="ALA8" s="48"/>
      <c r="ALB8" s="48"/>
      <c r="ALC8" s="48"/>
      <c r="ALD8" s="48"/>
      <c r="ALE8" s="48"/>
      <c r="ALF8" s="48"/>
      <c r="ALG8" s="48"/>
      <c r="ALH8" s="48"/>
      <c r="ALI8" s="48"/>
      <c r="ALJ8" s="48"/>
      <c r="ALK8" s="48"/>
      <c r="ALL8" s="48"/>
      <c r="ALM8" s="48"/>
      <c r="ALN8" s="48"/>
      <c r="ALO8" s="48"/>
      <c r="ALP8" s="48"/>
      <c r="ALQ8" s="48"/>
      <c r="ALR8" s="48"/>
      <c r="ALS8" s="48"/>
      <c r="ALT8" s="48"/>
      <c r="ALU8" s="48"/>
      <c r="ALV8" s="48"/>
      <c r="ALW8" s="48"/>
      <c r="ALX8" s="48"/>
      <c r="ALY8" s="48"/>
      <c r="ALZ8" s="48"/>
      <c r="AMA8" s="48"/>
      <c r="AMB8" s="48"/>
      <c r="AMC8" s="48"/>
      <c r="AMD8" s="48"/>
      <c r="AME8" s="48"/>
      <c r="AMF8" s="48"/>
      <c r="AMG8" s="48"/>
      <c r="AMH8" s="48"/>
      <c r="AMI8" s="48"/>
      <c r="AMJ8" s="48"/>
    </row>
    <row r="9" spans="1:1024" s="193" customFormat="1" ht="85.5" x14ac:dyDescent="0.25">
      <c r="A9" s="192"/>
      <c r="B9" s="150"/>
      <c r="C9" s="213" t="s">
        <v>342</v>
      </c>
      <c r="D9" s="338" t="s">
        <v>238</v>
      </c>
      <c r="E9" s="338" t="s">
        <v>341</v>
      </c>
      <c r="F9" s="182" t="s">
        <v>85</v>
      </c>
      <c r="G9" s="182" t="s">
        <v>54</v>
      </c>
      <c r="H9" s="317">
        <v>40000</v>
      </c>
      <c r="I9" s="339" t="s">
        <v>94</v>
      </c>
      <c r="J9" s="319">
        <v>44701</v>
      </c>
      <c r="K9" s="319">
        <f t="shared" si="0"/>
        <v>44706</v>
      </c>
      <c r="L9" s="319">
        <f>K9+21</f>
        <v>44727</v>
      </c>
      <c r="M9" s="319">
        <f>L9+21</f>
        <v>44748</v>
      </c>
      <c r="N9" s="319">
        <f t="shared" si="1"/>
        <v>44755</v>
      </c>
      <c r="O9" s="319" t="s">
        <v>90</v>
      </c>
      <c r="P9" s="319" t="s">
        <v>90</v>
      </c>
      <c r="Q9" s="319" t="s">
        <v>90</v>
      </c>
      <c r="R9" s="319">
        <f t="shared" si="2"/>
        <v>44762</v>
      </c>
      <c r="S9" s="319">
        <f t="shared" si="3"/>
        <v>44769</v>
      </c>
      <c r="T9" s="48"/>
      <c r="U9" s="192"/>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c r="BA9" s="48"/>
      <c r="BB9" s="48"/>
      <c r="BC9" s="48"/>
      <c r="BD9" s="48"/>
      <c r="BE9" s="48"/>
      <c r="BF9" s="48"/>
      <c r="BG9" s="48"/>
      <c r="BH9" s="48"/>
      <c r="BI9" s="48"/>
      <c r="BJ9" s="48"/>
      <c r="BK9" s="48"/>
      <c r="BL9" s="48"/>
      <c r="BM9" s="48"/>
      <c r="BN9" s="48"/>
      <c r="BO9" s="48"/>
      <c r="BP9" s="48"/>
      <c r="BQ9" s="48"/>
      <c r="BR9" s="48"/>
      <c r="BS9" s="48"/>
      <c r="BT9" s="48"/>
      <c r="BU9" s="48"/>
      <c r="BV9" s="48"/>
      <c r="BW9" s="48"/>
      <c r="BX9" s="48"/>
      <c r="BY9" s="48"/>
      <c r="BZ9" s="48"/>
      <c r="CA9" s="48"/>
      <c r="CB9" s="48"/>
      <c r="CC9" s="48"/>
      <c r="CD9" s="48"/>
      <c r="CE9" s="48"/>
      <c r="CF9" s="48"/>
      <c r="CG9" s="48"/>
      <c r="CH9" s="48"/>
      <c r="CI9" s="48"/>
      <c r="CJ9" s="48"/>
      <c r="CK9" s="48"/>
      <c r="CL9" s="48"/>
      <c r="CM9" s="48"/>
      <c r="CN9" s="48"/>
      <c r="CO9" s="48"/>
      <c r="CP9" s="48"/>
      <c r="CQ9" s="48"/>
      <c r="CR9" s="48"/>
      <c r="CS9" s="48"/>
      <c r="CT9" s="48"/>
      <c r="CU9" s="48"/>
      <c r="CV9" s="48"/>
      <c r="CW9" s="48"/>
      <c r="CX9" s="48"/>
      <c r="CY9" s="48"/>
      <c r="CZ9" s="48"/>
      <c r="DA9" s="48"/>
      <c r="DB9" s="48"/>
      <c r="DC9" s="48"/>
      <c r="DD9" s="48"/>
      <c r="DE9" s="48"/>
      <c r="DF9" s="48"/>
      <c r="DG9" s="48"/>
      <c r="DH9" s="48"/>
      <c r="DI9" s="48"/>
      <c r="DJ9" s="48"/>
      <c r="DK9" s="48"/>
      <c r="DL9" s="48"/>
      <c r="DM9" s="48"/>
      <c r="DN9" s="48"/>
      <c r="DO9" s="48"/>
      <c r="DP9" s="48"/>
      <c r="DQ9" s="48"/>
      <c r="DR9" s="48"/>
      <c r="DS9" s="48"/>
      <c r="DT9" s="48"/>
      <c r="DU9" s="48"/>
      <c r="DV9" s="48"/>
      <c r="DW9" s="48"/>
      <c r="DX9" s="48"/>
      <c r="DY9" s="48"/>
      <c r="DZ9" s="48"/>
      <c r="EA9" s="48"/>
      <c r="EB9" s="48"/>
      <c r="EC9" s="48"/>
      <c r="ED9" s="48"/>
      <c r="EE9" s="48"/>
      <c r="EF9" s="48"/>
      <c r="EG9" s="48"/>
      <c r="EH9" s="48"/>
      <c r="EI9" s="48"/>
      <c r="EJ9" s="48"/>
      <c r="EK9" s="48"/>
      <c r="EL9" s="48"/>
      <c r="EM9" s="48"/>
      <c r="EN9" s="48"/>
      <c r="EO9" s="48"/>
      <c r="EP9" s="48"/>
      <c r="EQ9" s="48"/>
      <c r="ER9" s="48"/>
      <c r="ES9" s="48"/>
      <c r="ET9" s="48"/>
      <c r="EU9" s="48"/>
      <c r="EV9" s="48"/>
      <c r="EW9" s="48"/>
      <c r="EX9" s="48"/>
      <c r="EY9" s="48"/>
      <c r="EZ9" s="48"/>
      <c r="FA9" s="48"/>
      <c r="FB9" s="48"/>
      <c r="FC9" s="48"/>
      <c r="FD9" s="48"/>
      <c r="FE9" s="48"/>
      <c r="FF9" s="48"/>
      <c r="FG9" s="48"/>
      <c r="FH9" s="48"/>
      <c r="FI9" s="48"/>
      <c r="FJ9" s="48"/>
      <c r="FK9" s="48"/>
      <c r="FL9" s="48"/>
      <c r="FM9" s="48"/>
      <c r="FN9" s="48"/>
      <c r="FO9" s="48"/>
      <c r="FP9" s="48"/>
      <c r="FQ9" s="48"/>
      <c r="FR9" s="48"/>
      <c r="FS9" s="48"/>
      <c r="FT9" s="48"/>
      <c r="FU9" s="48"/>
      <c r="FV9" s="48"/>
      <c r="FW9" s="48"/>
      <c r="FX9" s="48"/>
      <c r="FY9" s="48"/>
      <c r="FZ9" s="48"/>
      <c r="GA9" s="48"/>
      <c r="GB9" s="48"/>
      <c r="GC9" s="48"/>
      <c r="GD9" s="48"/>
      <c r="GE9" s="48"/>
      <c r="GF9" s="48"/>
      <c r="GG9" s="48"/>
      <c r="GH9" s="48"/>
      <c r="GI9" s="48"/>
      <c r="GJ9" s="48"/>
      <c r="GK9" s="48"/>
      <c r="GL9" s="48"/>
      <c r="GM9" s="48"/>
      <c r="GN9" s="48"/>
      <c r="GO9" s="48"/>
      <c r="GP9" s="48"/>
      <c r="GQ9" s="48"/>
      <c r="GR9" s="48"/>
      <c r="GS9" s="48"/>
      <c r="GT9" s="48"/>
      <c r="GU9" s="48"/>
      <c r="GV9" s="48"/>
      <c r="GW9" s="48"/>
      <c r="GX9" s="48"/>
      <c r="GY9" s="48"/>
      <c r="GZ9" s="48"/>
      <c r="HA9" s="48"/>
      <c r="HB9" s="48"/>
      <c r="HC9" s="48"/>
      <c r="HD9" s="48"/>
      <c r="HE9" s="48"/>
      <c r="HF9" s="48"/>
      <c r="HG9" s="48"/>
      <c r="HH9" s="48"/>
      <c r="HI9" s="48"/>
      <c r="HJ9" s="48"/>
      <c r="HK9" s="48"/>
      <c r="HL9" s="48"/>
      <c r="HM9" s="48"/>
      <c r="HN9" s="48"/>
      <c r="HO9" s="48"/>
      <c r="HP9" s="48"/>
      <c r="HQ9" s="48"/>
      <c r="HR9" s="48"/>
      <c r="HS9" s="48"/>
      <c r="HT9" s="48"/>
      <c r="HU9" s="48"/>
      <c r="HV9" s="48"/>
      <c r="HW9" s="48"/>
      <c r="HX9" s="48"/>
      <c r="HY9" s="48"/>
      <c r="HZ9" s="48"/>
      <c r="IA9" s="48"/>
      <c r="IB9" s="48"/>
      <c r="IC9" s="48"/>
      <c r="ID9" s="48"/>
      <c r="IE9" s="48"/>
      <c r="IF9" s="48"/>
      <c r="IG9" s="48"/>
      <c r="IH9" s="48"/>
      <c r="II9" s="48"/>
      <c r="IJ9" s="48"/>
      <c r="IK9" s="48"/>
      <c r="IL9" s="48"/>
      <c r="IM9" s="48"/>
      <c r="IN9" s="48"/>
      <c r="IO9" s="48"/>
      <c r="IP9" s="48"/>
      <c r="IQ9" s="48"/>
      <c r="IR9" s="48"/>
      <c r="IS9" s="48"/>
      <c r="IT9" s="48"/>
      <c r="IU9" s="48"/>
      <c r="IV9" s="48"/>
      <c r="IW9" s="48"/>
      <c r="IX9" s="48"/>
      <c r="IY9" s="48"/>
      <c r="IZ9" s="48"/>
      <c r="JA9" s="48"/>
      <c r="JB9" s="48"/>
      <c r="JC9" s="48"/>
      <c r="JD9" s="48"/>
      <c r="JE9" s="48"/>
      <c r="JF9" s="48"/>
      <c r="JG9" s="48"/>
      <c r="JH9" s="48"/>
      <c r="JI9" s="48"/>
      <c r="JJ9" s="48"/>
      <c r="JK9" s="48"/>
      <c r="JL9" s="48"/>
      <c r="JM9" s="48"/>
      <c r="JN9" s="48"/>
      <c r="JO9" s="48"/>
      <c r="JP9" s="48"/>
      <c r="JQ9" s="48"/>
      <c r="JR9" s="48"/>
      <c r="JS9" s="48"/>
      <c r="JT9" s="48"/>
      <c r="JU9" s="48"/>
      <c r="JV9" s="48"/>
      <c r="JW9" s="48"/>
      <c r="JX9" s="48"/>
      <c r="JY9" s="48"/>
      <c r="JZ9" s="48"/>
      <c r="KA9" s="48"/>
      <c r="KB9" s="48"/>
      <c r="KC9" s="48"/>
      <c r="KD9" s="48"/>
      <c r="KE9" s="48"/>
      <c r="KF9" s="48"/>
      <c r="KG9" s="48"/>
      <c r="KH9" s="48"/>
      <c r="KI9" s="48"/>
      <c r="KJ9" s="48"/>
      <c r="KK9" s="48"/>
      <c r="KL9" s="48"/>
      <c r="KM9" s="48"/>
      <c r="KN9" s="48"/>
      <c r="KO9" s="48"/>
      <c r="KP9" s="48"/>
      <c r="KQ9" s="48"/>
      <c r="KR9" s="48"/>
      <c r="KS9" s="48"/>
      <c r="KT9" s="48"/>
      <c r="KU9" s="48"/>
      <c r="KV9" s="48"/>
      <c r="KW9" s="48"/>
      <c r="KX9" s="48"/>
      <c r="KY9" s="48"/>
      <c r="KZ9" s="48"/>
      <c r="LA9" s="48"/>
      <c r="LB9" s="48"/>
      <c r="LC9" s="48"/>
      <c r="LD9" s="48"/>
      <c r="LE9" s="48"/>
      <c r="LF9" s="48"/>
      <c r="LG9" s="48"/>
      <c r="LH9" s="48"/>
      <c r="LI9" s="48"/>
      <c r="LJ9" s="48"/>
      <c r="LK9" s="48"/>
      <c r="LL9" s="48"/>
      <c r="LM9" s="48"/>
      <c r="LN9" s="48"/>
      <c r="LO9" s="48"/>
      <c r="LP9" s="48"/>
      <c r="LQ9" s="48"/>
      <c r="LR9" s="48"/>
      <c r="LS9" s="48"/>
      <c r="LT9" s="48"/>
      <c r="LU9" s="48"/>
      <c r="LV9" s="48"/>
      <c r="LW9" s="48"/>
      <c r="LX9" s="48"/>
      <c r="LY9" s="48"/>
      <c r="LZ9" s="48"/>
      <c r="MA9" s="48"/>
      <c r="MB9" s="48"/>
      <c r="MC9" s="48"/>
      <c r="MD9" s="48"/>
      <c r="ME9" s="48"/>
      <c r="MF9" s="48"/>
      <c r="MG9" s="48"/>
      <c r="MH9" s="48"/>
      <c r="MI9" s="48"/>
      <c r="MJ9" s="48"/>
      <c r="MK9" s="48"/>
      <c r="ML9" s="48"/>
      <c r="MM9" s="48"/>
      <c r="MN9" s="48"/>
      <c r="MO9" s="48"/>
      <c r="MP9" s="48"/>
      <c r="MQ9" s="48"/>
      <c r="MR9" s="48"/>
      <c r="MS9" s="48"/>
      <c r="MT9" s="48"/>
      <c r="MU9" s="48"/>
      <c r="MV9" s="48"/>
      <c r="MW9" s="48"/>
      <c r="MX9" s="48"/>
      <c r="MY9" s="48"/>
      <c r="MZ9" s="48"/>
      <c r="NA9" s="48"/>
      <c r="NB9" s="48"/>
      <c r="NC9" s="48"/>
      <c r="ND9" s="48"/>
      <c r="NE9" s="48"/>
      <c r="NF9" s="48"/>
      <c r="NG9" s="48"/>
      <c r="NH9" s="48"/>
      <c r="NI9" s="48"/>
      <c r="NJ9" s="48"/>
      <c r="NK9" s="48"/>
      <c r="NL9" s="48"/>
      <c r="NM9" s="48"/>
      <c r="NN9" s="48"/>
      <c r="NO9" s="48"/>
      <c r="NP9" s="48"/>
      <c r="NQ9" s="48"/>
      <c r="NR9" s="48"/>
      <c r="NS9" s="48"/>
      <c r="NT9" s="48"/>
      <c r="NU9" s="48"/>
      <c r="NV9" s="48"/>
      <c r="NW9" s="48"/>
      <c r="NX9" s="48"/>
      <c r="NY9" s="48"/>
      <c r="NZ9" s="48"/>
      <c r="OA9" s="48"/>
      <c r="OB9" s="48"/>
      <c r="OC9" s="48"/>
      <c r="OD9" s="48"/>
      <c r="OE9" s="48"/>
      <c r="OF9" s="48"/>
      <c r="OG9" s="48"/>
      <c r="OH9" s="48"/>
      <c r="OI9" s="48"/>
      <c r="OJ9" s="48"/>
      <c r="OK9" s="48"/>
      <c r="OL9" s="48"/>
      <c r="OM9" s="48"/>
      <c r="ON9" s="48"/>
      <c r="OO9" s="48"/>
      <c r="OP9" s="48"/>
      <c r="OQ9" s="48"/>
      <c r="OR9" s="48"/>
      <c r="OS9" s="48"/>
      <c r="OT9" s="48"/>
      <c r="OU9" s="48"/>
      <c r="OV9" s="48"/>
      <c r="OW9" s="48"/>
      <c r="OX9" s="48"/>
      <c r="OY9" s="48"/>
      <c r="OZ9" s="48"/>
      <c r="PA9" s="48"/>
      <c r="PB9" s="48"/>
      <c r="PC9" s="48"/>
      <c r="PD9" s="48"/>
      <c r="PE9" s="48"/>
      <c r="PF9" s="48"/>
      <c r="PG9" s="48"/>
      <c r="PH9" s="48"/>
      <c r="PI9" s="48"/>
      <c r="PJ9" s="48"/>
      <c r="PK9" s="48"/>
      <c r="PL9" s="48"/>
      <c r="PM9" s="48"/>
      <c r="PN9" s="48"/>
      <c r="PO9" s="48"/>
      <c r="PP9" s="48"/>
      <c r="PQ9" s="48"/>
      <c r="PR9" s="48"/>
      <c r="PS9" s="48"/>
      <c r="PT9" s="48"/>
      <c r="PU9" s="48"/>
      <c r="PV9" s="48"/>
      <c r="PW9" s="48"/>
      <c r="PX9" s="48"/>
      <c r="PY9" s="48"/>
      <c r="PZ9" s="48"/>
      <c r="QA9" s="48"/>
      <c r="QB9" s="48"/>
      <c r="QC9" s="48"/>
      <c r="QD9" s="48"/>
      <c r="QE9" s="48"/>
      <c r="QF9" s="48"/>
      <c r="QG9" s="48"/>
      <c r="QH9" s="48"/>
      <c r="QI9" s="48"/>
      <c r="QJ9" s="48"/>
      <c r="QK9" s="48"/>
      <c r="QL9" s="48"/>
      <c r="QM9" s="48"/>
      <c r="QN9" s="48"/>
      <c r="QO9" s="48"/>
      <c r="QP9" s="48"/>
      <c r="QQ9" s="48"/>
      <c r="QR9" s="48"/>
      <c r="QS9" s="48"/>
      <c r="QT9" s="48"/>
      <c r="QU9" s="48"/>
      <c r="QV9" s="48"/>
      <c r="QW9" s="48"/>
      <c r="QX9" s="48"/>
      <c r="QY9" s="48"/>
      <c r="QZ9" s="48"/>
      <c r="RA9" s="48"/>
      <c r="RB9" s="48"/>
      <c r="RC9" s="48"/>
      <c r="RD9" s="48"/>
      <c r="RE9" s="48"/>
      <c r="RF9" s="48"/>
      <c r="RG9" s="48"/>
      <c r="RH9" s="48"/>
      <c r="RI9" s="48"/>
      <c r="RJ9" s="48"/>
      <c r="RK9" s="48"/>
      <c r="RL9" s="48"/>
      <c r="RM9" s="48"/>
      <c r="RN9" s="48"/>
      <c r="RO9" s="48"/>
      <c r="RP9" s="48"/>
      <c r="RQ9" s="48"/>
      <c r="RR9" s="48"/>
      <c r="RS9" s="48"/>
      <c r="RT9" s="48"/>
      <c r="RU9" s="48"/>
      <c r="RV9" s="48"/>
      <c r="RW9" s="48"/>
      <c r="RX9" s="48"/>
      <c r="RY9" s="48"/>
      <c r="RZ9" s="48"/>
      <c r="SA9" s="48"/>
      <c r="SB9" s="48"/>
      <c r="SC9" s="48"/>
      <c r="SD9" s="48"/>
      <c r="SE9" s="48"/>
      <c r="SF9" s="48"/>
      <c r="SG9" s="48"/>
      <c r="SH9" s="48"/>
      <c r="SI9" s="48"/>
      <c r="SJ9" s="48"/>
      <c r="SK9" s="48"/>
      <c r="SL9" s="48"/>
      <c r="SM9" s="48"/>
      <c r="SN9" s="48"/>
      <c r="SO9" s="48"/>
      <c r="SP9" s="48"/>
      <c r="SQ9" s="48"/>
      <c r="SR9" s="48"/>
      <c r="SS9" s="48"/>
      <c r="ST9" s="48"/>
      <c r="SU9" s="48"/>
      <c r="SV9" s="48"/>
      <c r="SW9" s="48"/>
      <c r="SX9" s="48"/>
      <c r="SY9" s="48"/>
      <c r="SZ9" s="48"/>
      <c r="TA9" s="48"/>
      <c r="TB9" s="48"/>
      <c r="TC9" s="48"/>
      <c r="TD9" s="48"/>
      <c r="TE9" s="48"/>
      <c r="TF9" s="48"/>
      <c r="TG9" s="48"/>
      <c r="TH9" s="48"/>
      <c r="TI9" s="48"/>
      <c r="TJ9" s="48"/>
      <c r="TK9" s="48"/>
      <c r="TL9" s="48"/>
      <c r="TM9" s="48"/>
      <c r="TN9" s="48"/>
      <c r="TO9" s="48"/>
      <c r="TP9" s="48"/>
      <c r="TQ9" s="48"/>
      <c r="TR9" s="48"/>
      <c r="TS9" s="48"/>
      <c r="TT9" s="48"/>
      <c r="TU9" s="48"/>
      <c r="TV9" s="48"/>
      <c r="TW9" s="48"/>
      <c r="TX9" s="48"/>
      <c r="TY9" s="48"/>
      <c r="TZ9" s="48"/>
      <c r="UA9" s="48"/>
      <c r="UB9" s="48"/>
      <c r="UC9" s="48"/>
      <c r="UD9" s="48"/>
      <c r="UE9" s="48"/>
      <c r="UF9" s="48"/>
      <c r="UG9" s="48"/>
      <c r="UH9" s="48"/>
      <c r="UI9" s="48"/>
      <c r="UJ9" s="48"/>
      <c r="UK9" s="48"/>
      <c r="UL9" s="48"/>
      <c r="UM9" s="48"/>
      <c r="UN9" s="48"/>
      <c r="UO9" s="48"/>
      <c r="UP9" s="48"/>
      <c r="UQ9" s="48"/>
      <c r="UR9" s="48"/>
      <c r="US9" s="48"/>
      <c r="UT9" s="48"/>
      <c r="UU9" s="48"/>
      <c r="UV9" s="48"/>
      <c r="UW9" s="48"/>
      <c r="UX9" s="48"/>
      <c r="UY9" s="48"/>
      <c r="UZ9" s="48"/>
      <c r="VA9" s="48"/>
      <c r="VB9" s="48"/>
      <c r="VC9" s="48"/>
      <c r="VD9" s="48"/>
      <c r="VE9" s="48"/>
      <c r="VF9" s="48"/>
      <c r="VG9" s="48"/>
      <c r="VH9" s="48"/>
      <c r="VI9" s="48"/>
      <c r="VJ9" s="48"/>
      <c r="VK9" s="48"/>
      <c r="VL9" s="48"/>
      <c r="VM9" s="48"/>
      <c r="VN9" s="48"/>
      <c r="VO9" s="48"/>
      <c r="VP9" s="48"/>
      <c r="VQ9" s="48"/>
      <c r="VR9" s="48"/>
      <c r="VS9" s="48"/>
      <c r="VT9" s="48"/>
      <c r="VU9" s="48"/>
      <c r="VV9" s="48"/>
      <c r="VW9" s="48"/>
      <c r="VX9" s="48"/>
      <c r="VY9" s="48"/>
      <c r="VZ9" s="48"/>
      <c r="WA9" s="48"/>
      <c r="WB9" s="48"/>
      <c r="WC9" s="48"/>
      <c r="WD9" s="48"/>
      <c r="WE9" s="48"/>
      <c r="WF9" s="48"/>
      <c r="WG9" s="48"/>
      <c r="WH9" s="48"/>
      <c r="WI9" s="48"/>
      <c r="WJ9" s="48"/>
      <c r="WK9" s="48"/>
      <c r="WL9" s="48"/>
      <c r="WM9" s="48"/>
      <c r="WN9" s="48"/>
      <c r="WO9" s="48"/>
      <c r="WP9" s="48"/>
      <c r="WQ9" s="48"/>
      <c r="WR9" s="48"/>
      <c r="WS9" s="48"/>
      <c r="WT9" s="48"/>
      <c r="WU9" s="48"/>
      <c r="WV9" s="48"/>
      <c r="WW9" s="48"/>
      <c r="WX9" s="48"/>
      <c r="WY9" s="48"/>
      <c r="WZ9" s="48"/>
      <c r="XA9" s="48"/>
      <c r="XB9" s="48"/>
      <c r="XC9" s="48"/>
      <c r="XD9" s="48"/>
      <c r="XE9" s="48"/>
      <c r="XF9" s="48"/>
      <c r="XG9" s="48"/>
      <c r="XH9" s="48"/>
      <c r="XI9" s="48"/>
      <c r="XJ9" s="48"/>
      <c r="XK9" s="48"/>
      <c r="XL9" s="48"/>
      <c r="XM9" s="48"/>
      <c r="XN9" s="48"/>
      <c r="XO9" s="48"/>
      <c r="XP9" s="48"/>
      <c r="XQ9" s="48"/>
      <c r="XR9" s="48"/>
      <c r="XS9" s="48"/>
      <c r="XT9" s="48"/>
      <c r="XU9" s="48"/>
      <c r="XV9" s="48"/>
      <c r="XW9" s="48"/>
      <c r="XX9" s="48"/>
      <c r="XY9" s="48"/>
      <c r="XZ9" s="48"/>
      <c r="YA9" s="48"/>
      <c r="YB9" s="48"/>
      <c r="YC9" s="48"/>
      <c r="YD9" s="48"/>
      <c r="YE9" s="48"/>
      <c r="YF9" s="48"/>
      <c r="YG9" s="48"/>
      <c r="YH9" s="48"/>
      <c r="YI9" s="48"/>
      <c r="YJ9" s="48"/>
      <c r="YK9" s="48"/>
      <c r="YL9" s="48"/>
      <c r="YM9" s="48"/>
      <c r="YN9" s="48"/>
      <c r="YO9" s="48"/>
      <c r="YP9" s="48"/>
      <c r="YQ9" s="48"/>
      <c r="YR9" s="48"/>
      <c r="YS9" s="48"/>
      <c r="YT9" s="48"/>
      <c r="YU9" s="48"/>
      <c r="YV9" s="48"/>
      <c r="YW9" s="48"/>
      <c r="YX9" s="48"/>
      <c r="YY9" s="48"/>
      <c r="YZ9" s="48"/>
      <c r="ZA9" s="48"/>
      <c r="ZB9" s="48"/>
      <c r="ZC9" s="48"/>
      <c r="ZD9" s="48"/>
      <c r="ZE9" s="48"/>
      <c r="ZF9" s="48"/>
      <c r="ZG9" s="48"/>
      <c r="ZH9" s="48"/>
      <c r="ZI9" s="48"/>
      <c r="ZJ9" s="48"/>
      <c r="ZK9" s="48"/>
      <c r="ZL9" s="48"/>
      <c r="ZM9" s="48"/>
      <c r="ZN9" s="48"/>
      <c r="ZO9" s="48"/>
      <c r="ZP9" s="48"/>
      <c r="ZQ9" s="48"/>
      <c r="ZR9" s="48"/>
      <c r="ZS9" s="48"/>
      <c r="ZT9" s="48"/>
      <c r="ZU9" s="48"/>
      <c r="ZV9" s="48"/>
      <c r="ZW9" s="48"/>
      <c r="ZX9" s="48"/>
      <c r="ZY9" s="48"/>
      <c r="ZZ9" s="48"/>
      <c r="AAA9" s="48"/>
      <c r="AAB9" s="48"/>
      <c r="AAC9" s="48"/>
      <c r="AAD9" s="48"/>
      <c r="AAE9" s="48"/>
      <c r="AAF9" s="48"/>
      <c r="AAG9" s="48"/>
      <c r="AAH9" s="48"/>
      <c r="AAI9" s="48"/>
      <c r="AAJ9" s="48"/>
      <c r="AAK9" s="48"/>
      <c r="AAL9" s="48"/>
      <c r="AAM9" s="48"/>
      <c r="AAN9" s="48"/>
      <c r="AAO9" s="48"/>
      <c r="AAP9" s="48"/>
      <c r="AAQ9" s="48"/>
      <c r="AAR9" s="48"/>
      <c r="AAS9" s="48"/>
      <c r="AAT9" s="48"/>
      <c r="AAU9" s="48"/>
      <c r="AAV9" s="48"/>
      <c r="AAW9" s="48"/>
      <c r="AAX9" s="48"/>
      <c r="AAY9" s="48"/>
      <c r="AAZ9" s="48"/>
      <c r="ABA9" s="48"/>
      <c r="ABB9" s="48"/>
      <c r="ABC9" s="48"/>
      <c r="ABD9" s="48"/>
      <c r="ABE9" s="48"/>
      <c r="ABF9" s="48"/>
      <c r="ABG9" s="48"/>
      <c r="ABH9" s="48"/>
      <c r="ABI9" s="48"/>
      <c r="ABJ9" s="48"/>
      <c r="ABK9" s="48"/>
      <c r="ABL9" s="48"/>
      <c r="ABM9" s="48"/>
      <c r="ABN9" s="48"/>
      <c r="ABO9" s="48"/>
      <c r="ABP9" s="48"/>
      <c r="ABQ9" s="48"/>
      <c r="ABR9" s="48"/>
      <c r="ABS9" s="48"/>
      <c r="ABT9" s="48"/>
      <c r="ABU9" s="48"/>
      <c r="ABV9" s="48"/>
      <c r="ABW9" s="48"/>
      <c r="ABX9" s="48"/>
      <c r="ABY9" s="48"/>
      <c r="ABZ9" s="48"/>
      <c r="ACA9" s="48"/>
      <c r="ACB9" s="48"/>
      <c r="ACC9" s="48"/>
      <c r="ACD9" s="48"/>
      <c r="ACE9" s="48"/>
      <c r="ACF9" s="48"/>
      <c r="ACG9" s="48"/>
      <c r="ACH9" s="48"/>
      <c r="ACI9" s="48"/>
      <c r="ACJ9" s="48"/>
      <c r="ACK9" s="48"/>
      <c r="ACL9" s="48"/>
      <c r="ACM9" s="48"/>
      <c r="ACN9" s="48"/>
      <c r="ACO9" s="48"/>
      <c r="ACP9" s="48"/>
      <c r="ACQ9" s="48"/>
      <c r="ACR9" s="48"/>
      <c r="ACS9" s="48"/>
      <c r="ACT9" s="48"/>
      <c r="ACU9" s="48"/>
      <c r="ACV9" s="48"/>
      <c r="ACW9" s="48"/>
      <c r="ACX9" s="48"/>
      <c r="ACY9" s="48"/>
      <c r="ACZ9" s="48"/>
      <c r="ADA9" s="48"/>
      <c r="ADB9" s="48"/>
      <c r="ADC9" s="48"/>
      <c r="ADD9" s="48"/>
      <c r="ADE9" s="48"/>
      <c r="ADF9" s="48"/>
      <c r="ADG9" s="48"/>
      <c r="ADH9" s="48"/>
      <c r="ADI9" s="48"/>
      <c r="ADJ9" s="48"/>
      <c r="ADK9" s="48"/>
      <c r="ADL9" s="48"/>
      <c r="ADM9" s="48"/>
      <c r="ADN9" s="48"/>
      <c r="ADO9" s="48"/>
      <c r="ADP9" s="48"/>
      <c r="ADQ9" s="48"/>
      <c r="ADR9" s="48"/>
      <c r="ADS9" s="48"/>
      <c r="ADT9" s="48"/>
      <c r="ADU9" s="48"/>
      <c r="ADV9" s="48"/>
      <c r="ADW9" s="48"/>
      <c r="ADX9" s="48"/>
      <c r="ADY9" s="48"/>
      <c r="ADZ9" s="48"/>
      <c r="AEA9" s="48"/>
      <c r="AEB9" s="48"/>
      <c r="AEC9" s="48"/>
      <c r="AED9" s="48"/>
      <c r="AEE9" s="48"/>
      <c r="AEF9" s="48"/>
      <c r="AEG9" s="48"/>
      <c r="AEH9" s="48"/>
      <c r="AEI9" s="48"/>
      <c r="AEJ9" s="48"/>
      <c r="AEK9" s="48"/>
      <c r="AEL9" s="48"/>
      <c r="AEM9" s="48"/>
      <c r="AEN9" s="48"/>
      <c r="AEO9" s="48"/>
      <c r="AEP9" s="48"/>
      <c r="AEQ9" s="48"/>
      <c r="AER9" s="48"/>
      <c r="AES9" s="48"/>
      <c r="AET9" s="48"/>
      <c r="AEU9" s="48"/>
      <c r="AEV9" s="48"/>
      <c r="AEW9" s="48"/>
      <c r="AEX9" s="48"/>
      <c r="AEY9" s="48"/>
      <c r="AEZ9" s="48"/>
      <c r="AFA9" s="48"/>
      <c r="AFB9" s="48"/>
      <c r="AFC9" s="48"/>
      <c r="AFD9" s="48"/>
      <c r="AFE9" s="48"/>
      <c r="AFF9" s="48"/>
      <c r="AFG9" s="48"/>
      <c r="AFH9" s="48"/>
      <c r="AFI9" s="48"/>
      <c r="AFJ9" s="48"/>
      <c r="AFK9" s="48"/>
      <c r="AFL9" s="48"/>
      <c r="AFM9" s="48"/>
      <c r="AFN9" s="48"/>
      <c r="AFO9" s="48"/>
      <c r="AFP9" s="48"/>
      <c r="AFQ9" s="48"/>
      <c r="AFR9" s="48"/>
      <c r="AFS9" s="48"/>
      <c r="AFT9" s="48"/>
      <c r="AFU9" s="48"/>
      <c r="AFV9" s="48"/>
      <c r="AFW9" s="48"/>
      <c r="AFX9" s="48"/>
      <c r="AFY9" s="48"/>
      <c r="AFZ9" s="48"/>
      <c r="AGA9" s="48"/>
      <c r="AGB9" s="48"/>
      <c r="AGC9" s="48"/>
      <c r="AGD9" s="48"/>
      <c r="AGE9" s="48"/>
      <c r="AGF9" s="48"/>
      <c r="AGG9" s="48"/>
      <c r="AGH9" s="48"/>
      <c r="AGI9" s="48"/>
      <c r="AGJ9" s="48"/>
      <c r="AGK9" s="48"/>
      <c r="AGL9" s="48"/>
      <c r="AGM9" s="48"/>
      <c r="AGN9" s="48"/>
      <c r="AGO9" s="48"/>
      <c r="AGP9" s="48"/>
      <c r="AGQ9" s="48"/>
      <c r="AGR9" s="48"/>
      <c r="AGS9" s="48"/>
      <c r="AGT9" s="48"/>
      <c r="AGU9" s="48"/>
      <c r="AGV9" s="48"/>
      <c r="AGW9" s="48"/>
      <c r="AGX9" s="48"/>
      <c r="AGY9" s="48"/>
      <c r="AGZ9" s="48"/>
      <c r="AHA9" s="48"/>
      <c r="AHB9" s="48"/>
      <c r="AHC9" s="48"/>
      <c r="AHD9" s="48"/>
      <c r="AHE9" s="48"/>
      <c r="AHF9" s="48"/>
      <c r="AHG9" s="48"/>
      <c r="AHH9" s="48"/>
      <c r="AHI9" s="48"/>
      <c r="AHJ9" s="48"/>
      <c r="AHK9" s="48"/>
      <c r="AHL9" s="48"/>
      <c r="AHM9" s="48"/>
      <c r="AHN9" s="48"/>
      <c r="AHO9" s="48"/>
      <c r="AHP9" s="48"/>
      <c r="AHQ9" s="48"/>
      <c r="AHR9" s="48"/>
      <c r="AHS9" s="48"/>
      <c r="AHT9" s="48"/>
      <c r="AHU9" s="48"/>
      <c r="AHV9" s="48"/>
      <c r="AHW9" s="48"/>
      <c r="AHX9" s="48"/>
      <c r="AHY9" s="48"/>
      <c r="AHZ9" s="48"/>
      <c r="AIA9" s="48"/>
      <c r="AIB9" s="48"/>
      <c r="AIC9" s="48"/>
      <c r="AID9" s="48"/>
      <c r="AIE9" s="48"/>
      <c r="AIF9" s="48"/>
      <c r="AIG9" s="48"/>
      <c r="AIH9" s="48"/>
      <c r="AII9" s="48"/>
      <c r="AIJ9" s="48"/>
      <c r="AIK9" s="48"/>
      <c r="AIL9" s="48"/>
      <c r="AIM9" s="48"/>
      <c r="AIN9" s="48"/>
      <c r="AIO9" s="48"/>
      <c r="AIP9" s="48"/>
      <c r="AIQ9" s="48"/>
      <c r="AIR9" s="48"/>
      <c r="AIS9" s="48"/>
      <c r="AIT9" s="48"/>
      <c r="AIU9" s="48"/>
      <c r="AIV9" s="48"/>
      <c r="AIW9" s="48"/>
      <c r="AIX9" s="48"/>
      <c r="AIY9" s="48"/>
      <c r="AIZ9" s="48"/>
      <c r="AJA9" s="48"/>
      <c r="AJB9" s="48"/>
      <c r="AJC9" s="48"/>
      <c r="AJD9" s="48"/>
      <c r="AJE9" s="48"/>
      <c r="AJF9" s="48"/>
      <c r="AJG9" s="48"/>
      <c r="AJH9" s="48"/>
      <c r="AJI9" s="48"/>
      <c r="AJJ9" s="48"/>
      <c r="AJK9" s="48"/>
      <c r="AJL9" s="48"/>
      <c r="AJM9" s="48"/>
      <c r="AJN9" s="48"/>
      <c r="AJO9" s="48"/>
      <c r="AJP9" s="48"/>
      <c r="AJQ9" s="48"/>
      <c r="AJR9" s="48"/>
      <c r="AJS9" s="48"/>
      <c r="AJT9" s="48"/>
      <c r="AJU9" s="48"/>
      <c r="AJV9" s="48"/>
      <c r="AJW9" s="48"/>
      <c r="AJX9" s="48"/>
      <c r="AJY9" s="48"/>
      <c r="AJZ9" s="48"/>
      <c r="AKA9" s="48"/>
      <c r="AKB9" s="48"/>
      <c r="AKC9" s="48"/>
      <c r="AKD9" s="48"/>
      <c r="AKE9" s="48"/>
      <c r="AKF9" s="48"/>
      <c r="AKG9" s="48"/>
      <c r="AKH9" s="48"/>
      <c r="AKI9" s="48"/>
      <c r="AKJ9" s="48"/>
      <c r="AKK9" s="48"/>
      <c r="AKL9" s="48"/>
      <c r="AKM9" s="48"/>
      <c r="AKN9" s="48"/>
      <c r="AKO9" s="48"/>
      <c r="AKP9" s="48"/>
      <c r="AKQ9" s="48"/>
      <c r="AKR9" s="48"/>
      <c r="AKS9" s="48"/>
      <c r="AKT9" s="48"/>
      <c r="AKU9" s="48"/>
      <c r="AKV9" s="48"/>
      <c r="AKW9" s="48"/>
      <c r="AKX9" s="48"/>
      <c r="AKY9" s="48"/>
      <c r="AKZ9" s="48"/>
      <c r="ALA9" s="48"/>
      <c r="ALB9" s="48"/>
      <c r="ALC9" s="48"/>
      <c r="ALD9" s="48"/>
      <c r="ALE9" s="48"/>
      <c r="ALF9" s="48"/>
      <c r="ALG9" s="48"/>
      <c r="ALH9" s="48"/>
      <c r="ALI9" s="48"/>
      <c r="ALJ9" s="48"/>
      <c r="ALK9" s="48"/>
      <c r="ALL9" s="48"/>
      <c r="ALM9" s="48"/>
      <c r="ALN9" s="48"/>
      <c r="ALO9" s="48"/>
      <c r="ALP9" s="48"/>
      <c r="ALQ9" s="48"/>
      <c r="ALR9" s="48"/>
      <c r="ALS9" s="48"/>
      <c r="ALT9" s="48"/>
      <c r="ALU9" s="48"/>
      <c r="ALV9" s="48"/>
      <c r="ALW9" s="48"/>
      <c r="ALX9" s="48"/>
      <c r="ALY9" s="48"/>
      <c r="ALZ9" s="48"/>
      <c r="AMA9" s="48"/>
      <c r="AMB9" s="48"/>
      <c r="AMC9" s="48"/>
      <c r="AMD9" s="48"/>
      <c r="AME9" s="48"/>
      <c r="AMF9" s="48"/>
      <c r="AMG9" s="48"/>
      <c r="AMH9" s="48"/>
      <c r="AMI9" s="48"/>
      <c r="AMJ9" s="48"/>
    </row>
    <row r="10" spans="1:1024" s="193" customFormat="1" ht="57" x14ac:dyDescent="0.25">
      <c r="A10" s="192"/>
      <c r="B10" s="150"/>
      <c r="C10" s="213" t="s">
        <v>343</v>
      </c>
      <c r="D10" s="338" t="s">
        <v>239</v>
      </c>
      <c r="E10" s="338" t="s">
        <v>341</v>
      </c>
      <c r="F10" s="338" t="s">
        <v>91</v>
      </c>
      <c r="G10" s="338" t="s">
        <v>53</v>
      </c>
      <c r="H10" s="317">
        <v>20000</v>
      </c>
      <c r="I10" s="318" t="s">
        <v>94</v>
      </c>
      <c r="J10" s="340">
        <v>44666</v>
      </c>
      <c r="K10" s="340">
        <f t="shared" si="0"/>
        <v>44671</v>
      </c>
      <c r="L10" s="340">
        <f>K10+7</f>
        <v>44678</v>
      </c>
      <c r="M10" s="340">
        <f>L10+7</f>
        <v>44685</v>
      </c>
      <c r="N10" s="340">
        <f t="shared" si="1"/>
        <v>44692</v>
      </c>
      <c r="O10" s="340" t="s">
        <v>90</v>
      </c>
      <c r="P10" s="340" t="s">
        <v>90</v>
      </c>
      <c r="Q10" s="340" t="s">
        <v>90</v>
      </c>
      <c r="R10" s="340">
        <f t="shared" si="2"/>
        <v>44699</v>
      </c>
      <c r="S10" s="340">
        <f t="shared" si="3"/>
        <v>44706</v>
      </c>
      <c r="T10" s="48"/>
      <c r="U10" s="192"/>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row>
    <row r="11" spans="1:1024" ht="28.5" x14ac:dyDescent="0.25">
      <c r="A11" s="192"/>
      <c r="B11" s="150"/>
      <c r="C11" s="1" t="s">
        <v>356</v>
      </c>
      <c r="D11" s="196" t="s">
        <v>357</v>
      </c>
      <c r="E11" s="196" t="s">
        <v>1</v>
      </c>
      <c r="F11" s="196" t="s">
        <v>91</v>
      </c>
      <c r="G11" s="196" t="s">
        <v>89</v>
      </c>
      <c r="H11" s="67">
        <v>10000</v>
      </c>
      <c r="I11" s="2" t="s">
        <v>94</v>
      </c>
      <c r="J11" s="151">
        <v>44599</v>
      </c>
      <c r="K11" s="151">
        <f t="shared" ref="K11:K12" si="4">J11+5</f>
        <v>44604</v>
      </c>
      <c r="L11" s="151">
        <f t="shared" ref="L11:L12" si="5">K11+30</f>
        <v>44634</v>
      </c>
      <c r="M11" s="151">
        <f t="shared" ref="M11:M12" si="6">L11+21</f>
        <v>44655</v>
      </c>
      <c r="N11" s="151" t="s">
        <v>90</v>
      </c>
      <c r="O11" s="151" t="s">
        <v>90</v>
      </c>
      <c r="P11" s="151" t="s">
        <v>90</v>
      </c>
      <c r="Q11" s="151">
        <f>M11+7</f>
        <v>44662</v>
      </c>
      <c r="R11" s="151">
        <f t="shared" ref="R11:S12" si="7">Q11+7</f>
        <v>44669</v>
      </c>
      <c r="S11" s="151">
        <f t="shared" si="7"/>
        <v>44676</v>
      </c>
      <c r="T11" s="150"/>
      <c r="U11" s="157"/>
    </row>
    <row r="12" spans="1:1024" x14ac:dyDescent="0.25">
      <c r="A12" s="192"/>
      <c r="B12" s="150"/>
      <c r="C12" s="144" t="s">
        <v>358</v>
      </c>
      <c r="D12" s="196" t="s">
        <v>359</v>
      </c>
      <c r="E12" s="196" t="s">
        <v>1</v>
      </c>
      <c r="F12" s="147" t="s">
        <v>85</v>
      </c>
      <c r="G12" s="196" t="s">
        <v>89</v>
      </c>
      <c r="H12" s="67">
        <v>6000</v>
      </c>
      <c r="I12" s="3" t="s">
        <v>170</v>
      </c>
      <c r="J12" s="151">
        <v>44599</v>
      </c>
      <c r="K12" s="151">
        <f t="shared" si="4"/>
        <v>44604</v>
      </c>
      <c r="L12" s="151">
        <f t="shared" si="5"/>
        <v>44634</v>
      </c>
      <c r="M12" s="151">
        <f t="shared" si="6"/>
        <v>44655</v>
      </c>
      <c r="N12" s="151" t="s">
        <v>90</v>
      </c>
      <c r="O12" s="151" t="s">
        <v>90</v>
      </c>
      <c r="P12" s="151" t="s">
        <v>90</v>
      </c>
      <c r="Q12" s="151">
        <f>M12+7</f>
        <v>44662</v>
      </c>
      <c r="R12" s="151">
        <f t="shared" si="7"/>
        <v>44669</v>
      </c>
      <c r="S12" s="151">
        <f t="shared" si="7"/>
        <v>44676</v>
      </c>
      <c r="T12" s="150"/>
      <c r="U12" s="157"/>
    </row>
    <row r="13" spans="1:1024" x14ac:dyDescent="0.25">
      <c r="A13" s="192"/>
      <c r="B13" s="150"/>
      <c r="C13" s="1" t="s">
        <v>360</v>
      </c>
      <c r="D13" s="196" t="s">
        <v>361</v>
      </c>
      <c r="E13" s="196" t="s">
        <v>1</v>
      </c>
      <c r="F13" s="263" t="s">
        <v>164</v>
      </c>
      <c r="G13" s="196" t="s">
        <v>54</v>
      </c>
      <c r="H13" s="67">
        <v>5000</v>
      </c>
      <c r="I13" s="3" t="s">
        <v>170</v>
      </c>
      <c r="J13" s="151">
        <v>44599</v>
      </c>
      <c r="K13" s="151">
        <f>J13+5</f>
        <v>44604</v>
      </c>
      <c r="L13" s="151">
        <f>K13+30</f>
        <v>44634</v>
      </c>
      <c r="M13" s="151">
        <f>L13+21</f>
        <v>44655</v>
      </c>
      <c r="N13" s="151" t="s">
        <v>90</v>
      </c>
      <c r="O13" s="151" t="s">
        <v>90</v>
      </c>
      <c r="P13" s="151" t="s">
        <v>90</v>
      </c>
      <c r="Q13" s="151">
        <v>44599</v>
      </c>
      <c r="R13" s="151">
        <v>44599</v>
      </c>
      <c r="S13" s="151">
        <v>44599</v>
      </c>
      <c r="T13" s="150"/>
      <c r="U13" s="157"/>
    </row>
    <row r="14" spans="1:1024" ht="28.5" x14ac:dyDescent="0.25">
      <c r="A14" s="192"/>
      <c r="B14" s="150"/>
      <c r="C14" s="1" t="s">
        <v>403</v>
      </c>
      <c r="D14" s="259" t="s">
        <v>404</v>
      </c>
      <c r="E14" s="196" t="s">
        <v>1</v>
      </c>
      <c r="F14" s="196" t="s">
        <v>85</v>
      </c>
      <c r="G14" s="196" t="s">
        <v>53</v>
      </c>
      <c r="H14" s="67">
        <v>300000</v>
      </c>
      <c r="I14" s="2" t="s">
        <v>99</v>
      </c>
      <c r="J14" s="151">
        <v>44652</v>
      </c>
      <c r="K14" s="151">
        <f t="shared" ref="K14:K20" si="8">J14+5</f>
        <v>44657</v>
      </c>
      <c r="L14" s="151">
        <f t="shared" ref="L14:L20" si="9">K14+30</f>
        <v>44687</v>
      </c>
      <c r="M14" s="151">
        <f t="shared" ref="M14:M20" si="10">L14+21</f>
        <v>44708</v>
      </c>
      <c r="N14" s="151">
        <f t="shared" ref="N14:N20" si="11">M14+7</f>
        <v>44715</v>
      </c>
      <c r="O14" s="151" t="s">
        <v>90</v>
      </c>
      <c r="P14" s="151" t="s">
        <v>90</v>
      </c>
      <c r="Q14" s="151" t="s">
        <v>90</v>
      </c>
      <c r="R14" s="151">
        <f t="shared" ref="R14:R20" si="12">N14+7</f>
        <v>44722</v>
      </c>
      <c r="S14" s="151">
        <f t="shared" ref="S14:S20" si="13">R14+7</f>
        <v>44729</v>
      </c>
      <c r="T14" s="150"/>
      <c r="U14" s="157"/>
    </row>
    <row r="15" spans="1:1024" ht="42.75" x14ac:dyDescent="0.25">
      <c r="A15" s="192"/>
      <c r="B15" s="150"/>
      <c r="C15" s="1" t="s">
        <v>405</v>
      </c>
      <c r="D15" s="259" t="s">
        <v>406</v>
      </c>
      <c r="E15" s="196" t="s">
        <v>1</v>
      </c>
      <c r="F15" s="196" t="s">
        <v>85</v>
      </c>
      <c r="G15" s="196" t="s">
        <v>53</v>
      </c>
      <c r="H15" s="67">
        <v>15000</v>
      </c>
      <c r="I15" s="2" t="s">
        <v>99</v>
      </c>
      <c r="J15" s="151">
        <v>44594</v>
      </c>
      <c r="K15" s="151">
        <f t="shared" si="8"/>
        <v>44599</v>
      </c>
      <c r="L15" s="151">
        <f t="shared" si="9"/>
        <v>44629</v>
      </c>
      <c r="M15" s="151">
        <f t="shared" si="10"/>
        <v>44650</v>
      </c>
      <c r="N15" s="151">
        <f t="shared" si="11"/>
        <v>44657</v>
      </c>
      <c r="O15" s="151" t="s">
        <v>90</v>
      </c>
      <c r="P15" s="151" t="s">
        <v>90</v>
      </c>
      <c r="Q15" s="151" t="s">
        <v>90</v>
      </c>
      <c r="R15" s="151">
        <f t="shared" si="12"/>
        <v>44664</v>
      </c>
      <c r="S15" s="151">
        <f t="shared" si="13"/>
        <v>44671</v>
      </c>
      <c r="T15" s="150"/>
      <c r="U15" s="157"/>
    </row>
    <row r="16" spans="1:1024" ht="28.5" x14ac:dyDescent="0.25">
      <c r="A16" s="192"/>
      <c r="B16" s="150"/>
      <c r="C16" s="1" t="s">
        <v>407</v>
      </c>
      <c r="D16" s="259" t="s">
        <v>408</v>
      </c>
      <c r="E16" s="196" t="s">
        <v>1</v>
      </c>
      <c r="F16" s="196" t="s">
        <v>85</v>
      </c>
      <c r="G16" s="196" t="s">
        <v>53</v>
      </c>
      <c r="H16" s="67">
        <v>10000</v>
      </c>
      <c r="I16" s="2" t="s">
        <v>99</v>
      </c>
      <c r="J16" s="151">
        <v>44593</v>
      </c>
      <c r="K16" s="151">
        <f t="shared" si="8"/>
        <v>44598</v>
      </c>
      <c r="L16" s="151">
        <f t="shared" si="9"/>
        <v>44628</v>
      </c>
      <c r="M16" s="151">
        <f t="shared" si="10"/>
        <v>44649</v>
      </c>
      <c r="N16" s="151">
        <f t="shared" si="11"/>
        <v>44656</v>
      </c>
      <c r="O16" s="151" t="s">
        <v>90</v>
      </c>
      <c r="P16" s="151" t="s">
        <v>90</v>
      </c>
      <c r="Q16" s="151" t="s">
        <v>90</v>
      </c>
      <c r="R16" s="151">
        <f t="shared" si="12"/>
        <v>44663</v>
      </c>
      <c r="S16" s="151">
        <f t="shared" si="13"/>
        <v>44670</v>
      </c>
      <c r="T16" s="150"/>
      <c r="U16" s="157"/>
    </row>
    <row r="17" spans="1:21" ht="42.75" x14ac:dyDescent="0.25">
      <c r="A17" s="192"/>
      <c r="B17" s="150"/>
      <c r="C17" s="1" t="s">
        <v>409</v>
      </c>
      <c r="D17" s="259" t="s">
        <v>410</v>
      </c>
      <c r="E17" s="196" t="s">
        <v>1</v>
      </c>
      <c r="F17" s="196" t="s">
        <v>85</v>
      </c>
      <c r="G17" s="196" t="s">
        <v>53</v>
      </c>
      <c r="H17" s="67">
        <v>10000</v>
      </c>
      <c r="I17" s="2" t="s">
        <v>99</v>
      </c>
      <c r="J17" s="151">
        <v>44696</v>
      </c>
      <c r="K17" s="151">
        <f t="shared" si="8"/>
        <v>44701</v>
      </c>
      <c r="L17" s="151">
        <f t="shared" si="9"/>
        <v>44731</v>
      </c>
      <c r="M17" s="151">
        <f t="shared" si="10"/>
        <v>44752</v>
      </c>
      <c r="N17" s="151">
        <f t="shared" si="11"/>
        <v>44759</v>
      </c>
      <c r="O17" s="151" t="s">
        <v>90</v>
      </c>
      <c r="P17" s="151" t="s">
        <v>90</v>
      </c>
      <c r="Q17" s="151" t="s">
        <v>90</v>
      </c>
      <c r="R17" s="151">
        <f t="shared" si="12"/>
        <v>44766</v>
      </c>
      <c r="S17" s="151">
        <f t="shared" si="13"/>
        <v>44773</v>
      </c>
      <c r="T17" s="150"/>
      <c r="U17" s="157"/>
    </row>
    <row r="18" spans="1:21" ht="42.75" x14ac:dyDescent="0.25">
      <c r="A18" s="192"/>
      <c r="B18" s="150"/>
      <c r="C18" s="1" t="s">
        <v>411</v>
      </c>
      <c r="D18" s="259" t="s">
        <v>412</v>
      </c>
      <c r="E18" s="196" t="s">
        <v>1</v>
      </c>
      <c r="F18" s="196" t="s">
        <v>85</v>
      </c>
      <c r="G18" s="196" t="s">
        <v>53</v>
      </c>
      <c r="H18" s="67">
        <v>15000</v>
      </c>
      <c r="I18" s="2" t="s">
        <v>99</v>
      </c>
      <c r="J18" s="151">
        <v>44696</v>
      </c>
      <c r="K18" s="151">
        <f t="shared" si="8"/>
        <v>44701</v>
      </c>
      <c r="L18" s="151">
        <f t="shared" si="9"/>
        <v>44731</v>
      </c>
      <c r="M18" s="151">
        <f t="shared" si="10"/>
        <v>44752</v>
      </c>
      <c r="N18" s="151">
        <f t="shared" si="11"/>
        <v>44759</v>
      </c>
      <c r="O18" s="151" t="s">
        <v>90</v>
      </c>
      <c r="P18" s="151" t="s">
        <v>90</v>
      </c>
      <c r="Q18" s="151" t="s">
        <v>90</v>
      </c>
      <c r="R18" s="151">
        <f t="shared" si="12"/>
        <v>44766</v>
      </c>
      <c r="S18" s="151">
        <f t="shared" si="13"/>
        <v>44773</v>
      </c>
      <c r="T18" s="150"/>
      <c r="U18" s="157"/>
    </row>
    <row r="19" spans="1:21" ht="42.75" x14ac:dyDescent="0.25">
      <c r="A19" s="192"/>
      <c r="B19" s="150"/>
      <c r="C19" s="1" t="s">
        <v>413</v>
      </c>
      <c r="D19" s="259" t="s">
        <v>414</v>
      </c>
      <c r="E19" s="196" t="s">
        <v>1</v>
      </c>
      <c r="F19" s="196" t="s">
        <v>85</v>
      </c>
      <c r="G19" s="196" t="s">
        <v>53</v>
      </c>
      <c r="H19" s="67">
        <v>15000</v>
      </c>
      <c r="I19" s="2" t="s">
        <v>99</v>
      </c>
      <c r="J19" s="151">
        <v>44835</v>
      </c>
      <c r="K19" s="151">
        <f t="shared" si="8"/>
        <v>44840</v>
      </c>
      <c r="L19" s="151">
        <f t="shared" si="9"/>
        <v>44870</v>
      </c>
      <c r="M19" s="151">
        <f t="shared" si="10"/>
        <v>44891</v>
      </c>
      <c r="N19" s="151">
        <f t="shared" si="11"/>
        <v>44898</v>
      </c>
      <c r="O19" s="151" t="s">
        <v>90</v>
      </c>
      <c r="P19" s="151" t="s">
        <v>90</v>
      </c>
      <c r="Q19" s="151" t="s">
        <v>90</v>
      </c>
      <c r="R19" s="151">
        <f t="shared" si="12"/>
        <v>44905</v>
      </c>
      <c r="S19" s="151">
        <f t="shared" si="13"/>
        <v>44912</v>
      </c>
      <c r="T19" s="150"/>
      <c r="U19" s="157"/>
    </row>
    <row r="20" spans="1:21" ht="28.5" x14ac:dyDescent="0.25">
      <c r="A20" s="192"/>
      <c r="B20" s="150"/>
      <c r="C20" s="1" t="s">
        <v>415</v>
      </c>
      <c r="D20" s="259" t="s">
        <v>416</v>
      </c>
      <c r="E20" s="196" t="s">
        <v>1</v>
      </c>
      <c r="F20" s="196" t="s">
        <v>85</v>
      </c>
      <c r="G20" s="196" t="s">
        <v>53</v>
      </c>
      <c r="H20" s="67">
        <v>5000</v>
      </c>
      <c r="I20" s="2" t="s">
        <v>99</v>
      </c>
      <c r="J20" s="151">
        <v>44805</v>
      </c>
      <c r="K20" s="151">
        <f t="shared" si="8"/>
        <v>44810</v>
      </c>
      <c r="L20" s="151">
        <f t="shared" si="9"/>
        <v>44840</v>
      </c>
      <c r="M20" s="151">
        <f t="shared" si="10"/>
        <v>44861</v>
      </c>
      <c r="N20" s="151">
        <f t="shared" si="11"/>
        <v>44868</v>
      </c>
      <c r="O20" s="151" t="s">
        <v>90</v>
      </c>
      <c r="P20" s="151" t="s">
        <v>90</v>
      </c>
      <c r="Q20" s="151" t="s">
        <v>90</v>
      </c>
      <c r="R20" s="151">
        <f t="shared" si="12"/>
        <v>44875</v>
      </c>
      <c r="S20" s="151">
        <f t="shared" si="13"/>
        <v>44882</v>
      </c>
      <c r="T20" s="150"/>
      <c r="U20" s="157"/>
    </row>
    <row r="21" spans="1:21" x14ac:dyDescent="0.25">
      <c r="A21" s="192"/>
      <c r="B21" s="150"/>
      <c r="C21" s="1" t="s">
        <v>417</v>
      </c>
      <c r="D21" s="259" t="s">
        <v>418</v>
      </c>
      <c r="E21" s="196" t="s">
        <v>1</v>
      </c>
      <c r="F21" s="196" t="s">
        <v>91</v>
      </c>
      <c r="G21" s="196" t="s">
        <v>53</v>
      </c>
      <c r="H21" s="67">
        <v>1760</v>
      </c>
      <c r="I21" s="2" t="s">
        <v>99</v>
      </c>
      <c r="J21" s="151">
        <v>44743</v>
      </c>
      <c r="K21" s="151">
        <f>J21+5</f>
        <v>44748</v>
      </c>
      <c r="L21" s="151">
        <f>K21+30</f>
        <v>44778</v>
      </c>
      <c r="M21" s="151">
        <f>L21+21</f>
        <v>44799</v>
      </c>
      <c r="N21" s="151">
        <f>M21+7</f>
        <v>44806</v>
      </c>
      <c r="O21" s="151" t="s">
        <v>90</v>
      </c>
      <c r="P21" s="151" t="s">
        <v>90</v>
      </c>
      <c r="Q21" s="151" t="s">
        <v>90</v>
      </c>
      <c r="R21" s="151">
        <f>N21+7</f>
        <v>44813</v>
      </c>
      <c r="S21" s="151">
        <f>R21+7</f>
        <v>44820</v>
      </c>
      <c r="T21" s="150"/>
      <c r="U21" s="157"/>
    </row>
    <row r="22" spans="1:21" x14ac:dyDescent="0.25">
      <c r="A22" s="192"/>
      <c r="B22" s="150"/>
      <c r="C22" s="144" t="s">
        <v>419</v>
      </c>
      <c r="D22" s="259" t="s">
        <v>420</v>
      </c>
      <c r="E22" s="147" t="s">
        <v>1</v>
      </c>
      <c r="F22" s="147" t="s">
        <v>85</v>
      </c>
      <c r="G22" s="263" t="s">
        <v>54</v>
      </c>
      <c r="H22" s="67">
        <v>160</v>
      </c>
      <c r="I22" s="2" t="s">
        <v>99</v>
      </c>
      <c r="J22" s="151">
        <v>44805</v>
      </c>
      <c r="K22" s="151">
        <f>J22+5</f>
        <v>44810</v>
      </c>
      <c r="L22" s="151">
        <f>K22+7</f>
        <v>44817</v>
      </c>
      <c r="M22" s="151">
        <f>L22+21</f>
        <v>44838</v>
      </c>
      <c r="N22" s="151">
        <f>M22+7</f>
        <v>44845</v>
      </c>
      <c r="O22" s="151" t="s">
        <v>90</v>
      </c>
      <c r="P22" s="151" t="s">
        <v>90</v>
      </c>
      <c r="Q22" s="151" t="s">
        <v>90</v>
      </c>
      <c r="R22" s="151">
        <f>N22+7</f>
        <v>44852</v>
      </c>
      <c r="S22" s="151">
        <f>R22+7</f>
        <v>44859</v>
      </c>
      <c r="T22" s="150"/>
      <c r="U22" s="157"/>
    </row>
    <row r="23" spans="1:21" x14ac:dyDescent="0.25">
      <c r="A23" s="192"/>
      <c r="B23" s="150"/>
      <c r="C23" s="39" t="s">
        <v>475</v>
      </c>
      <c r="D23" s="259" t="s">
        <v>479</v>
      </c>
      <c r="E23" s="147" t="s">
        <v>1</v>
      </c>
      <c r="F23" s="147" t="s">
        <v>85</v>
      </c>
      <c r="G23" s="263" t="s">
        <v>54</v>
      </c>
      <c r="H23" s="67">
        <v>10000</v>
      </c>
      <c r="I23" s="2" t="s">
        <v>224</v>
      </c>
      <c r="J23" s="151">
        <v>44835</v>
      </c>
      <c r="K23" s="151">
        <f t="shared" ref="K23:K24" si="14">J23+5</f>
        <v>44840</v>
      </c>
      <c r="L23" s="151">
        <f t="shared" ref="L23:L24" si="15">K23+30</f>
        <v>44870</v>
      </c>
      <c r="M23" s="151">
        <f t="shared" ref="M23:M24" si="16">L23+21</f>
        <v>44891</v>
      </c>
      <c r="N23" s="151">
        <f t="shared" ref="N23:N24" si="17">M23+7</f>
        <v>44898</v>
      </c>
      <c r="O23" s="151" t="s">
        <v>90</v>
      </c>
      <c r="P23" s="151" t="s">
        <v>90</v>
      </c>
      <c r="Q23" s="151" t="s">
        <v>90</v>
      </c>
      <c r="R23" s="151">
        <f t="shared" ref="R23:R24" si="18">N23+7</f>
        <v>44905</v>
      </c>
      <c r="S23" s="151">
        <f t="shared" ref="S23:S24" si="19">R23+7</f>
        <v>44912</v>
      </c>
      <c r="T23" s="150"/>
      <c r="U23" s="157"/>
    </row>
    <row r="24" spans="1:21" x14ac:dyDescent="0.25">
      <c r="A24" s="192"/>
      <c r="B24" s="150"/>
      <c r="C24" s="39" t="s">
        <v>476</v>
      </c>
      <c r="D24" s="259" t="s">
        <v>480</v>
      </c>
      <c r="E24" s="147" t="s">
        <v>1</v>
      </c>
      <c r="F24" s="147" t="s">
        <v>85</v>
      </c>
      <c r="G24" s="263" t="s">
        <v>54</v>
      </c>
      <c r="H24" s="67">
        <v>10000</v>
      </c>
      <c r="I24" s="2" t="s">
        <v>224</v>
      </c>
      <c r="J24" s="151">
        <v>44805</v>
      </c>
      <c r="K24" s="151">
        <f t="shared" si="14"/>
        <v>44810</v>
      </c>
      <c r="L24" s="151">
        <f t="shared" si="15"/>
        <v>44840</v>
      </c>
      <c r="M24" s="151">
        <f t="shared" si="16"/>
        <v>44861</v>
      </c>
      <c r="N24" s="151">
        <f t="shared" si="17"/>
        <v>44868</v>
      </c>
      <c r="O24" s="151" t="s">
        <v>90</v>
      </c>
      <c r="P24" s="151" t="s">
        <v>90</v>
      </c>
      <c r="Q24" s="151" t="s">
        <v>90</v>
      </c>
      <c r="R24" s="151">
        <f t="shared" si="18"/>
        <v>44875</v>
      </c>
      <c r="S24" s="151">
        <f t="shared" si="19"/>
        <v>44882</v>
      </c>
      <c r="T24" s="150"/>
      <c r="U24" s="157"/>
    </row>
    <row r="25" spans="1:21" ht="28.5" x14ac:dyDescent="0.25">
      <c r="A25" s="192"/>
      <c r="B25" s="150"/>
      <c r="C25" s="39" t="s">
        <v>477</v>
      </c>
      <c r="D25" s="259" t="s">
        <v>481</v>
      </c>
      <c r="E25" s="147" t="s">
        <v>1</v>
      </c>
      <c r="F25" s="147" t="s">
        <v>85</v>
      </c>
      <c r="G25" s="263" t="s">
        <v>54</v>
      </c>
      <c r="H25" s="67">
        <v>10000</v>
      </c>
      <c r="I25" s="2" t="s">
        <v>224</v>
      </c>
      <c r="J25" s="151">
        <v>44743</v>
      </c>
      <c r="K25" s="151">
        <f>J25+5</f>
        <v>44748</v>
      </c>
      <c r="L25" s="151">
        <f>K25+30</f>
        <v>44778</v>
      </c>
      <c r="M25" s="151">
        <f>L25+21</f>
        <v>44799</v>
      </c>
      <c r="N25" s="151">
        <f>M25+7</f>
        <v>44806</v>
      </c>
      <c r="O25" s="151" t="s">
        <v>90</v>
      </c>
      <c r="P25" s="151" t="s">
        <v>90</v>
      </c>
      <c r="Q25" s="151" t="s">
        <v>90</v>
      </c>
      <c r="R25" s="151">
        <f>N25+7</f>
        <v>44813</v>
      </c>
      <c r="S25" s="151">
        <f>R25+7</f>
        <v>44820</v>
      </c>
      <c r="T25" s="150"/>
      <c r="U25" s="157"/>
    </row>
    <row r="26" spans="1:21" x14ac:dyDescent="0.25">
      <c r="A26" s="192"/>
      <c r="B26" s="150"/>
      <c r="C26" s="39" t="s">
        <v>478</v>
      </c>
      <c r="D26" s="259" t="s">
        <v>482</v>
      </c>
      <c r="E26" s="147" t="s">
        <v>1</v>
      </c>
      <c r="F26" s="196"/>
      <c r="G26" s="263" t="s">
        <v>54</v>
      </c>
      <c r="H26" s="67">
        <v>10000</v>
      </c>
      <c r="I26" s="2" t="s">
        <v>224</v>
      </c>
      <c r="J26" s="151">
        <v>44805</v>
      </c>
      <c r="K26" s="151">
        <f>J26+5</f>
        <v>44810</v>
      </c>
      <c r="L26" s="151">
        <f>K26+7</f>
        <v>44817</v>
      </c>
      <c r="M26" s="151">
        <f>L26+21</f>
        <v>44838</v>
      </c>
      <c r="N26" s="151">
        <f>M26+7</f>
        <v>44845</v>
      </c>
      <c r="O26" s="151" t="s">
        <v>90</v>
      </c>
      <c r="P26" s="151" t="s">
        <v>90</v>
      </c>
      <c r="Q26" s="151" t="s">
        <v>90</v>
      </c>
      <c r="R26" s="151">
        <f>N26+7</f>
        <v>44852</v>
      </c>
      <c r="S26" s="151">
        <f>R26+7</f>
        <v>44859</v>
      </c>
      <c r="T26" s="150"/>
      <c r="U26" s="157"/>
    </row>
    <row r="27" spans="1:21" ht="42.75" x14ac:dyDescent="0.25">
      <c r="A27" s="192"/>
      <c r="B27" s="150"/>
      <c r="C27" s="1" t="s">
        <v>503</v>
      </c>
      <c r="D27" s="259" t="s">
        <v>511</v>
      </c>
      <c r="E27" s="196" t="s">
        <v>1</v>
      </c>
      <c r="F27" s="196" t="s">
        <v>91</v>
      </c>
      <c r="G27" s="196" t="s">
        <v>53</v>
      </c>
      <c r="H27" s="67">
        <v>10000</v>
      </c>
      <c r="I27" s="2" t="s">
        <v>94</v>
      </c>
      <c r="J27" s="151">
        <v>44645</v>
      </c>
      <c r="K27" s="151">
        <f>J27+5</f>
        <v>44650</v>
      </c>
      <c r="L27" s="151">
        <f>K27+30</f>
        <v>44680</v>
      </c>
      <c r="M27" s="151">
        <f>L27+21</f>
        <v>44701</v>
      </c>
      <c r="N27" s="151">
        <f>M27+7</f>
        <v>44708</v>
      </c>
      <c r="O27" s="151" t="s">
        <v>90</v>
      </c>
      <c r="P27" s="151" t="s">
        <v>90</v>
      </c>
      <c r="Q27" s="151" t="s">
        <v>90</v>
      </c>
      <c r="R27" s="151">
        <f>N27+7</f>
        <v>44715</v>
      </c>
      <c r="S27" s="151">
        <f>R27+7</f>
        <v>44722</v>
      </c>
      <c r="T27" s="150"/>
      <c r="U27" s="157"/>
    </row>
    <row r="28" spans="1:21" ht="42.75" x14ac:dyDescent="0.25">
      <c r="A28" s="192"/>
      <c r="B28" s="150"/>
      <c r="C28" s="1" t="s">
        <v>504</v>
      </c>
      <c r="D28" s="259" t="s">
        <v>512</v>
      </c>
      <c r="E28" s="196" t="s">
        <v>1</v>
      </c>
      <c r="F28" s="196" t="s">
        <v>91</v>
      </c>
      <c r="G28" s="196" t="s">
        <v>53</v>
      </c>
      <c r="H28" s="67">
        <v>3000</v>
      </c>
      <c r="I28" s="2" t="s">
        <v>170</v>
      </c>
      <c r="J28" s="151">
        <v>44718</v>
      </c>
      <c r="K28" s="151">
        <f>J28+7</f>
        <v>44725</v>
      </c>
      <c r="L28" s="151">
        <v>44785</v>
      </c>
      <c r="M28" s="151">
        <v>44817</v>
      </c>
      <c r="N28" s="151">
        <v>44824</v>
      </c>
      <c r="O28" s="151" t="s">
        <v>90</v>
      </c>
      <c r="P28" s="151" t="s">
        <v>90</v>
      </c>
      <c r="Q28" s="151" t="s">
        <v>90</v>
      </c>
      <c r="R28" s="151">
        <v>44834</v>
      </c>
      <c r="S28" s="151">
        <v>44849</v>
      </c>
      <c r="T28" s="150"/>
      <c r="U28" s="157"/>
    </row>
    <row r="29" spans="1:21" x14ac:dyDescent="0.25">
      <c r="A29" s="192"/>
      <c r="B29" s="150"/>
      <c r="C29" s="1" t="s">
        <v>505</v>
      </c>
      <c r="D29" s="259" t="s">
        <v>513</v>
      </c>
      <c r="E29" s="196" t="s">
        <v>1</v>
      </c>
      <c r="F29" s="196" t="s">
        <v>85</v>
      </c>
      <c r="G29" s="196" t="s">
        <v>54</v>
      </c>
      <c r="H29" s="67">
        <v>5000</v>
      </c>
      <c r="I29" s="2" t="s">
        <v>170</v>
      </c>
      <c r="J29" s="199">
        <v>44621</v>
      </c>
      <c r="K29" s="151">
        <f>J29+7</f>
        <v>44628</v>
      </c>
      <c r="L29" s="151">
        <v>44785</v>
      </c>
      <c r="M29" s="151">
        <v>44817</v>
      </c>
      <c r="N29" s="151">
        <v>44824</v>
      </c>
      <c r="O29" s="151" t="s">
        <v>90</v>
      </c>
      <c r="P29" s="151" t="s">
        <v>90</v>
      </c>
      <c r="Q29" s="151" t="s">
        <v>90</v>
      </c>
      <c r="R29" s="151">
        <v>44834</v>
      </c>
      <c r="S29" s="151">
        <v>44849</v>
      </c>
      <c r="T29" s="150"/>
      <c r="U29" s="157"/>
    </row>
    <row r="30" spans="1:21" ht="28.5" x14ac:dyDescent="0.2">
      <c r="A30" s="192"/>
      <c r="B30" s="150"/>
      <c r="C30" s="331" t="s">
        <v>177</v>
      </c>
      <c r="D30" s="259" t="s">
        <v>514</v>
      </c>
      <c r="E30" s="264" t="s">
        <v>1</v>
      </c>
      <c r="F30" s="264" t="s">
        <v>85</v>
      </c>
      <c r="G30" s="264" t="s">
        <v>53</v>
      </c>
      <c r="H30" s="88">
        <v>20000</v>
      </c>
      <c r="I30" s="76" t="s">
        <v>94</v>
      </c>
      <c r="J30" s="200">
        <v>44743</v>
      </c>
      <c r="K30" s="201">
        <f>J30+5</f>
        <v>44748</v>
      </c>
      <c r="L30" s="201">
        <f>K30+30</f>
        <v>44778</v>
      </c>
      <c r="M30" s="201">
        <f>L30+21</f>
        <v>44799</v>
      </c>
      <c r="N30" s="201">
        <f>M30+7</f>
        <v>44806</v>
      </c>
      <c r="O30" s="200" t="s">
        <v>90</v>
      </c>
      <c r="P30" s="200" t="s">
        <v>90</v>
      </c>
      <c r="Q30" s="200" t="s">
        <v>90</v>
      </c>
      <c r="R30" s="200" t="s">
        <v>90</v>
      </c>
      <c r="S30" s="200" t="s">
        <v>90</v>
      </c>
      <c r="T30" s="150"/>
      <c r="U30" s="157"/>
    </row>
    <row r="31" spans="1:21" ht="28.5" x14ac:dyDescent="0.2">
      <c r="A31" s="192"/>
      <c r="B31" s="150"/>
      <c r="C31" s="331" t="s">
        <v>178</v>
      </c>
      <c r="D31" s="259" t="s">
        <v>515</v>
      </c>
      <c r="E31" s="147" t="s">
        <v>1</v>
      </c>
      <c r="F31" s="264" t="s">
        <v>85</v>
      </c>
      <c r="G31" s="263" t="s">
        <v>54</v>
      </c>
      <c r="H31" s="88">
        <v>18000</v>
      </c>
      <c r="I31" s="3" t="s">
        <v>170</v>
      </c>
      <c r="J31" s="200">
        <v>44621</v>
      </c>
      <c r="K31" s="201">
        <f>J31+5</f>
        <v>44626</v>
      </c>
      <c r="L31" s="201">
        <f>K31+30</f>
        <v>44656</v>
      </c>
      <c r="M31" s="201">
        <f>L31+21</f>
        <v>44677</v>
      </c>
      <c r="N31" s="201">
        <f>M31+7</f>
        <v>44684</v>
      </c>
      <c r="O31" s="200" t="s">
        <v>90</v>
      </c>
      <c r="P31" s="200" t="s">
        <v>90</v>
      </c>
      <c r="Q31" s="200" t="s">
        <v>90</v>
      </c>
      <c r="R31" s="200" t="s">
        <v>90</v>
      </c>
      <c r="S31" s="200" t="s">
        <v>90</v>
      </c>
      <c r="T31" s="150"/>
      <c r="U31" s="157"/>
    </row>
    <row r="32" spans="1:21" ht="28.5" x14ac:dyDescent="0.2">
      <c r="A32" s="192"/>
      <c r="B32" s="150"/>
      <c r="C32" s="331" t="s">
        <v>179</v>
      </c>
      <c r="D32" s="259" t="s">
        <v>516</v>
      </c>
      <c r="E32" s="147" t="s">
        <v>1</v>
      </c>
      <c r="F32" s="264" t="s">
        <v>85</v>
      </c>
      <c r="G32" s="147" t="s">
        <v>54</v>
      </c>
      <c r="H32" s="88">
        <v>18000</v>
      </c>
      <c r="I32" s="3" t="s">
        <v>170</v>
      </c>
      <c r="J32" s="200">
        <v>44713</v>
      </c>
      <c r="K32" s="201">
        <f>J32+5</f>
        <v>44718</v>
      </c>
      <c r="L32" s="201">
        <f>K32+30</f>
        <v>44748</v>
      </c>
      <c r="M32" s="201">
        <f>L32+21</f>
        <v>44769</v>
      </c>
      <c r="N32" s="201">
        <f>M32+7</f>
        <v>44776</v>
      </c>
      <c r="O32" s="200" t="s">
        <v>90</v>
      </c>
      <c r="P32" s="200" t="s">
        <v>90</v>
      </c>
      <c r="Q32" s="200" t="s">
        <v>90</v>
      </c>
      <c r="R32" s="200" t="s">
        <v>90</v>
      </c>
      <c r="S32" s="200" t="s">
        <v>90</v>
      </c>
      <c r="T32" s="150"/>
      <c r="U32" s="157"/>
    </row>
    <row r="33" spans="1:21" ht="28.5" x14ac:dyDescent="0.2">
      <c r="A33" s="192"/>
      <c r="B33" s="150"/>
      <c r="C33" s="331" t="s">
        <v>180</v>
      </c>
      <c r="D33" s="259" t="s">
        <v>517</v>
      </c>
      <c r="E33" s="147" t="s">
        <v>1</v>
      </c>
      <c r="F33" s="264" t="s">
        <v>85</v>
      </c>
      <c r="G33" s="264" t="s">
        <v>53</v>
      </c>
      <c r="H33" s="88">
        <v>25000</v>
      </c>
      <c r="I33" s="76" t="s">
        <v>94</v>
      </c>
      <c r="J33" s="202" t="s">
        <v>506</v>
      </c>
      <c r="K33" s="179">
        <v>44841</v>
      </c>
      <c r="L33" s="179">
        <v>44841</v>
      </c>
      <c r="M33" s="179">
        <v>44858</v>
      </c>
      <c r="N33" s="179">
        <v>44865</v>
      </c>
      <c r="O33" s="200" t="s">
        <v>90</v>
      </c>
      <c r="P33" s="200" t="s">
        <v>90</v>
      </c>
      <c r="Q33" s="200" t="s">
        <v>90</v>
      </c>
      <c r="R33" s="200" t="s">
        <v>90</v>
      </c>
      <c r="S33" s="200" t="s">
        <v>90</v>
      </c>
      <c r="T33" s="150"/>
      <c r="U33" s="157"/>
    </row>
    <row r="34" spans="1:21" ht="42.75" x14ac:dyDescent="0.2">
      <c r="A34" s="192"/>
      <c r="B34" s="150"/>
      <c r="C34" s="341" t="s">
        <v>507</v>
      </c>
      <c r="D34" s="259" t="s">
        <v>518</v>
      </c>
      <c r="E34" s="147" t="s">
        <v>1</v>
      </c>
      <c r="F34" s="264" t="s">
        <v>85</v>
      </c>
      <c r="G34" s="263" t="s">
        <v>54</v>
      </c>
      <c r="H34" s="88">
        <v>50000</v>
      </c>
      <c r="I34" s="76" t="s">
        <v>94</v>
      </c>
      <c r="J34" s="200">
        <v>44593</v>
      </c>
      <c r="K34" s="201">
        <f>J34+5</f>
        <v>44598</v>
      </c>
      <c r="L34" s="201">
        <f>K34+30</f>
        <v>44628</v>
      </c>
      <c r="M34" s="201">
        <f>L34+21</f>
        <v>44649</v>
      </c>
      <c r="N34" s="201">
        <f>M34+7</f>
        <v>44656</v>
      </c>
      <c r="O34" s="200" t="s">
        <v>90</v>
      </c>
      <c r="P34" s="200" t="s">
        <v>90</v>
      </c>
      <c r="Q34" s="200" t="s">
        <v>90</v>
      </c>
      <c r="R34" s="200" t="s">
        <v>90</v>
      </c>
      <c r="S34" s="200" t="s">
        <v>90</v>
      </c>
      <c r="T34" s="150"/>
      <c r="U34" s="157"/>
    </row>
    <row r="35" spans="1:21" x14ac:dyDescent="0.2">
      <c r="A35" s="192"/>
      <c r="B35" s="150"/>
      <c r="C35" s="342" t="s">
        <v>508</v>
      </c>
      <c r="D35" s="259" t="s">
        <v>519</v>
      </c>
      <c r="E35" s="263" t="s">
        <v>1</v>
      </c>
      <c r="F35" s="264" t="s">
        <v>85</v>
      </c>
      <c r="G35" s="263" t="s">
        <v>54</v>
      </c>
      <c r="H35" s="88">
        <v>10000</v>
      </c>
      <c r="I35" s="3" t="s">
        <v>94</v>
      </c>
      <c r="J35" s="200">
        <v>44621</v>
      </c>
      <c r="K35" s="200">
        <v>44626</v>
      </c>
      <c r="L35" s="73">
        <v>44869</v>
      </c>
      <c r="M35" s="73">
        <v>44869</v>
      </c>
      <c r="N35" s="73">
        <v>44905</v>
      </c>
      <c r="O35" s="200" t="s">
        <v>90</v>
      </c>
      <c r="P35" s="200" t="s">
        <v>90</v>
      </c>
      <c r="Q35" s="200" t="s">
        <v>90</v>
      </c>
      <c r="R35" s="200" t="s">
        <v>90</v>
      </c>
      <c r="S35" s="200" t="s">
        <v>90</v>
      </c>
      <c r="T35" s="150"/>
      <c r="U35" s="157"/>
    </row>
    <row r="36" spans="1:21" ht="28.5" x14ac:dyDescent="0.25">
      <c r="A36" s="192"/>
      <c r="B36" s="150"/>
      <c r="C36" s="1" t="s">
        <v>509</v>
      </c>
      <c r="D36" s="259" t="s">
        <v>520</v>
      </c>
      <c r="E36" s="196" t="s">
        <v>1</v>
      </c>
      <c r="F36" s="196" t="s">
        <v>85</v>
      </c>
      <c r="G36" s="196" t="s">
        <v>54</v>
      </c>
      <c r="H36" s="67">
        <v>50000</v>
      </c>
      <c r="I36" s="2" t="s">
        <v>170</v>
      </c>
      <c r="J36" s="151">
        <v>44621</v>
      </c>
      <c r="K36" s="151">
        <v>44626</v>
      </c>
      <c r="L36" s="151">
        <v>44656</v>
      </c>
      <c r="M36" s="151">
        <v>44677</v>
      </c>
      <c r="N36" s="151">
        <v>44684</v>
      </c>
      <c r="O36" s="151" t="s">
        <v>90</v>
      </c>
      <c r="P36" s="151" t="s">
        <v>90</v>
      </c>
      <c r="Q36" s="151" t="s">
        <v>90</v>
      </c>
      <c r="R36" s="151"/>
      <c r="S36" s="151"/>
      <c r="T36" s="150"/>
      <c r="U36" s="157"/>
    </row>
    <row r="37" spans="1:21" ht="28.5" x14ac:dyDescent="0.25">
      <c r="A37" s="192"/>
      <c r="B37" s="150"/>
      <c r="C37" s="154" t="s">
        <v>510</v>
      </c>
      <c r="D37" s="259" t="s">
        <v>521</v>
      </c>
      <c r="E37" s="196" t="s">
        <v>1</v>
      </c>
      <c r="F37" s="242" t="s">
        <v>89</v>
      </c>
      <c r="G37" s="242" t="s">
        <v>55</v>
      </c>
      <c r="H37" s="68">
        <f>1500+2020</f>
        <v>3520</v>
      </c>
      <c r="I37" s="2" t="s">
        <v>94</v>
      </c>
      <c r="J37" s="151">
        <v>44743</v>
      </c>
      <c r="K37" s="151">
        <f t="shared" ref="K37:K43" si="20">J37+5</f>
        <v>44748</v>
      </c>
      <c r="L37" s="151">
        <f>K37+21</f>
        <v>44769</v>
      </c>
      <c r="M37" s="151">
        <f>L37+21</f>
        <v>44790</v>
      </c>
      <c r="N37" s="151">
        <f t="shared" ref="N37" si="21">M37+7</f>
        <v>44797</v>
      </c>
      <c r="O37" s="151">
        <f>N37+5</f>
        <v>44802</v>
      </c>
      <c r="P37" s="151">
        <f t="shared" ref="P37:S37" si="22">O37+7</f>
        <v>44809</v>
      </c>
      <c r="Q37" s="151">
        <f t="shared" si="22"/>
        <v>44816</v>
      </c>
      <c r="R37" s="151">
        <f t="shared" si="22"/>
        <v>44823</v>
      </c>
      <c r="S37" s="151">
        <f t="shared" si="22"/>
        <v>44830</v>
      </c>
      <c r="T37" s="150"/>
      <c r="U37" s="157"/>
    </row>
    <row r="38" spans="1:21" x14ac:dyDescent="0.2">
      <c r="A38" s="192"/>
      <c r="B38" s="150"/>
      <c r="C38" s="343" t="s">
        <v>527</v>
      </c>
      <c r="D38" s="80" t="s">
        <v>528</v>
      </c>
      <c r="E38" s="282" t="s">
        <v>1</v>
      </c>
      <c r="F38" s="259" t="s">
        <v>91</v>
      </c>
      <c r="G38" s="282" t="s">
        <v>53</v>
      </c>
      <c r="H38" s="156">
        <v>30000</v>
      </c>
      <c r="I38" s="43" t="s">
        <v>193</v>
      </c>
      <c r="J38" s="92">
        <v>44727</v>
      </c>
      <c r="K38" s="151">
        <f t="shared" si="20"/>
        <v>44732</v>
      </c>
      <c r="L38" s="151">
        <f t="shared" ref="L38:L43" si="23">K38+30</f>
        <v>44762</v>
      </c>
      <c r="M38" s="151">
        <f t="shared" ref="M38:M43" si="24">L38+21</f>
        <v>44783</v>
      </c>
      <c r="N38" s="151">
        <f t="shared" ref="N38:N43" si="25">M38+7</f>
        <v>44790</v>
      </c>
      <c r="O38" s="151" t="s">
        <v>90</v>
      </c>
      <c r="P38" s="151" t="s">
        <v>90</v>
      </c>
      <c r="Q38" s="151" t="s">
        <v>90</v>
      </c>
      <c r="R38" s="151">
        <f t="shared" ref="R38:R43" si="26">N38+7</f>
        <v>44797</v>
      </c>
      <c r="S38" s="151">
        <f t="shared" ref="S38:S43" si="27">R38+7</f>
        <v>44804</v>
      </c>
      <c r="U38" s="157"/>
    </row>
    <row r="39" spans="1:21" ht="15" x14ac:dyDescent="0.2">
      <c r="A39" s="157"/>
      <c r="B39" s="150"/>
      <c r="C39" s="396" t="s">
        <v>1008</v>
      </c>
      <c r="D39" s="34" t="s">
        <v>1009</v>
      </c>
      <c r="E39" s="153" t="s">
        <v>1</v>
      </c>
      <c r="F39" s="138" t="s">
        <v>91</v>
      </c>
      <c r="G39" s="153" t="s">
        <v>53</v>
      </c>
      <c r="H39" s="156"/>
      <c r="I39" s="43" t="s">
        <v>98</v>
      </c>
      <c r="J39" s="397">
        <v>44727</v>
      </c>
      <c r="K39" s="151">
        <f>J39+5</f>
        <v>44732</v>
      </c>
      <c r="L39" s="151">
        <f t="shared" si="23"/>
        <v>44762</v>
      </c>
      <c r="M39" s="151">
        <f t="shared" si="24"/>
        <v>44783</v>
      </c>
      <c r="N39" s="151">
        <f t="shared" si="25"/>
        <v>44790</v>
      </c>
      <c r="O39" s="151" t="s">
        <v>90</v>
      </c>
      <c r="P39" s="151" t="s">
        <v>90</v>
      </c>
      <c r="Q39" s="151" t="s">
        <v>90</v>
      </c>
      <c r="R39" s="151">
        <f t="shared" si="26"/>
        <v>44797</v>
      </c>
      <c r="S39" s="151">
        <f t="shared" si="27"/>
        <v>44804</v>
      </c>
      <c r="U39" s="157"/>
    </row>
    <row r="40" spans="1:21" s="109" customFormat="1" ht="41.25" customHeight="1" x14ac:dyDescent="0.25">
      <c r="A40" s="192"/>
      <c r="B40" s="150"/>
      <c r="C40" s="110" t="s">
        <v>167</v>
      </c>
      <c r="D40" s="111" t="s">
        <v>1000</v>
      </c>
      <c r="E40" s="111" t="s">
        <v>1</v>
      </c>
      <c r="F40" s="111" t="s">
        <v>91</v>
      </c>
      <c r="G40" s="111" t="s">
        <v>53</v>
      </c>
      <c r="H40" s="103">
        <v>24000</v>
      </c>
      <c r="I40" s="335" t="s">
        <v>588</v>
      </c>
      <c r="J40" s="113">
        <v>44277</v>
      </c>
      <c r="K40" s="151">
        <f t="shared" si="20"/>
        <v>44282</v>
      </c>
      <c r="L40" s="151">
        <f t="shared" si="23"/>
        <v>44312</v>
      </c>
      <c r="M40" s="151">
        <f t="shared" si="24"/>
        <v>44333</v>
      </c>
      <c r="N40" s="151">
        <f t="shared" si="25"/>
        <v>44340</v>
      </c>
      <c r="O40" s="151" t="s">
        <v>90</v>
      </c>
      <c r="P40" s="151" t="s">
        <v>90</v>
      </c>
      <c r="Q40" s="151" t="s">
        <v>90</v>
      </c>
      <c r="R40" s="151">
        <f t="shared" si="26"/>
        <v>44347</v>
      </c>
      <c r="S40" s="151">
        <f t="shared" si="27"/>
        <v>44354</v>
      </c>
      <c r="T40" s="114"/>
      <c r="U40" s="204"/>
    </row>
    <row r="41" spans="1:21" s="109" customFormat="1" ht="39.75" customHeight="1" x14ac:dyDescent="0.25">
      <c r="A41" s="192"/>
      <c r="B41" s="150"/>
      <c r="C41" s="112" t="s">
        <v>589</v>
      </c>
      <c r="D41" s="111" t="s">
        <v>168</v>
      </c>
      <c r="E41" s="111" t="s">
        <v>1</v>
      </c>
      <c r="F41" s="111" t="s">
        <v>85</v>
      </c>
      <c r="G41" s="111" t="s">
        <v>54</v>
      </c>
      <c r="H41" s="103">
        <v>7000</v>
      </c>
      <c r="I41" s="335" t="s">
        <v>209</v>
      </c>
      <c r="J41" s="113">
        <v>44256</v>
      </c>
      <c r="K41" s="151">
        <f t="shared" si="20"/>
        <v>44261</v>
      </c>
      <c r="L41" s="151">
        <f t="shared" si="23"/>
        <v>44291</v>
      </c>
      <c r="M41" s="151">
        <f t="shared" si="24"/>
        <v>44312</v>
      </c>
      <c r="N41" s="151">
        <f t="shared" si="25"/>
        <v>44319</v>
      </c>
      <c r="O41" s="151" t="s">
        <v>90</v>
      </c>
      <c r="P41" s="151" t="s">
        <v>90</v>
      </c>
      <c r="Q41" s="151" t="s">
        <v>90</v>
      </c>
      <c r="R41" s="151">
        <f t="shared" si="26"/>
        <v>44326</v>
      </c>
      <c r="S41" s="151">
        <f t="shared" si="27"/>
        <v>44333</v>
      </c>
      <c r="T41" s="114"/>
      <c r="U41" s="204"/>
    </row>
    <row r="42" spans="1:21" s="109" customFormat="1" ht="39.75" customHeight="1" x14ac:dyDescent="0.25">
      <c r="A42" s="192"/>
      <c r="B42" s="150"/>
      <c r="C42" s="112" t="s">
        <v>590</v>
      </c>
      <c r="D42" s="111" t="s">
        <v>169</v>
      </c>
      <c r="E42" s="111" t="s">
        <v>1</v>
      </c>
      <c r="F42" s="117" t="s">
        <v>89</v>
      </c>
      <c r="G42" s="117" t="s">
        <v>55</v>
      </c>
      <c r="H42" s="103">
        <v>56000</v>
      </c>
      <c r="I42" s="335" t="s">
        <v>588</v>
      </c>
      <c r="J42" s="113">
        <v>44651</v>
      </c>
      <c r="K42" s="151">
        <f t="shared" si="20"/>
        <v>44656</v>
      </c>
      <c r="L42" s="151">
        <f t="shared" si="23"/>
        <v>44686</v>
      </c>
      <c r="M42" s="151">
        <f t="shared" si="24"/>
        <v>44707</v>
      </c>
      <c r="N42" s="151">
        <f t="shared" si="25"/>
        <v>44714</v>
      </c>
      <c r="O42" s="151" t="s">
        <v>90</v>
      </c>
      <c r="P42" s="151" t="s">
        <v>90</v>
      </c>
      <c r="Q42" s="151" t="s">
        <v>90</v>
      </c>
      <c r="R42" s="151">
        <f t="shared" si="26"/>
        <v>44721</v>
      </c>
      <c r="S42" s="151">
        <f t="shared" si="27"/>
        <v>44728</v>
      </c>
      <c r="T42" s="114"/>
      <c r="U42" s="204"/>
    </row>
    <row r="43" spans="1:21" s="119" customFormat="1" ht="30" customHeight="1" x14ac:dyDescent="0.25">
      <c r="A43" s="192"/>
      <c r="B43" s="150"/>
      <c r="C43" s="116" t="s">
        <v>591</v>
      </c>
      <c r="D43" s="111" t="s">
        <v>592</v>
      </c>
      <c r="E43" s="117" t="s">
        <v>1</v>
      </c>
      <c r="F43" s="117" t="s">
        <v>89</v>
      </c>
      <c r="G43" s="117" t="s">
        <v>55</v>
      </c>
      <c r="H43" s="205">
        <v>7000</v>
      </c>
      <c r="I43" s="335" t="s">
        <v>209</v>
      </c>
      <c r="J43" s="113">
        <v>44782</v>
      </c>
      <c r="K43" s="151">
        <f t="shared" si="20"/>
        <v>44787</v>
      </c>
      <c r="L43" s="151">
        <f t="shared" si="23"/>
        <v>44817</v>
      </c>
      <c r="M43" s="151">
        <f t="shared" si="24"/>
        <v>44838</v>
      </c>
      <c r="N43" s="151">
        <f t="shared" si="25"/>
        <v>44845</v>
      </c>
      <c r="O43" s="151" t="s">
        <v>90</v>
      </c>
      <c r="P43" s="151" t="s">
        <v>90</v>
      </c>
      <c r="Q43" s="151" t="s">
        <v>90</v>
      </c>
      <c r="R43" s="151">
        <f t="shared" si="26"/>
        <v>44852</v>
      </c>
      <c r="S43" s="151">
        <f t="shared" si="27"/>
        <v>44859</v>
      </c>
      <c r="T43" s="118"/>
      <c r="U43" s="204"/>
    </row>
    <row r="44" spans="1:21" s="121" customFormat="1" x14ac:dyDescent="0.25">
      <c r="A44" s="192"/>
      <c r="B44" s="150"/>
      <c r="C44" s="206" t="s">
        <v>623</v>
      </c>
      <c r="D44" s="206" t="s">
        <v>624</v>
      </c>
      <c r="E44" s="206" t="s">
        <v>1</v>
      </c>
      <c r="F44" s="206" t="s">
        <v>85</v>
      </c>
      <c r="G44" s="206" t="s">
        <v>55</v>
      </c>
      <c r="H44" s="67">
        <v>800</v>
      </c>
      <c r="I44" s="138" t="s">
        <v>174</v>
      </c>
      <c r="J44" s="207">
        <v>44713</v>
      </c>
      <c r="K44" s="207">
        <v>44717</v>
      </c>
      <c r="L44" s="151">
        <f t="shared" ref="L44:N46" si="28">K44+7</f>
        <v>44724</v>
      </c>
      <c r="M44" s="151">
        <f t="shared" si="28"/>
        <v>44731</v>
      </c>
      <c r="N44" s="151">
        <f t="shared" si="28"/>
        <v>44738</v>
      </c>
      <c r="O44" s="151" t="s">
        <v>90</v>
      </c>
      <c r="P44" s="151" t="s">
        <v>90</v>
      </c>
      <c r="Q44" s="151" t="s">
        <v>90</v>
      </c>
      <c r="R44" s="151">
        <f t="shared" ref="R44:R46" si="29">N44+7</f>
        <v>44745</v>
      </c>
      <c r="S44" s="151">
        <f t="shared" ref="S44:S46" si="30">R44+7</f>
        <v>44752</v>
      </c>
      <c r="U44" s="204"/>
    </row>
    <row r="45" spans="1:21" s="121" customFormat="1" x14ac:dyDescent="0.25">
      <c r="A45" s="192"/>
      <c r="B45" s="150"/>
      <c r="C45" s="206" t="s">
        <v>625</v>
      </c>
      <c r="D45" s="206" t="s">
        <v>626</v>
      </c>
      <c r="E45" s="206" t="s">
        <v>1</v>
      </c>
      <c r="F45" s="206" t="s">
        <v>85</v>
      </c>
      <c r="G45" s="206" t="s">
        <v>55</v>
      </c>
      <c r="H45" s="67">
        <v>600</v>
      </c>
      <c r="I45" s="138" t="s">
        <v>170</v>
      </c>
      <c r="J45" s="207">
        <v>44774</v>
      </c>
      <c r="K45" s="207">
        <v>44778</v>
      </c>
      <c r="L45" s="151">
        <f t="shared" si="28"/>
        <v>44785</v>
      </c>
      <c r="M45" s="151">
        <f t="shared" si="28"/>
        <v>44792</v>
      </c>
      <c r="N45" s="151">
        <f t="shared" si="28"/>
        <v>44799</v>
      </c>
      <c r="O45" s="151" t="s">
        <v>90</v>
      </c>
      <c r="P45" s="151" t="s">
        <v>90</v>
      </c>
      <c r="Q45" s="151" t="s">
        <v>90</v>
      </c>
      <c r="R45" s="151">
        <f t="shared" si="29"/>
        <v>44806</v>
      </c>
      <c r="S45" s="151">
        <f t="shared" si="30"/>
        <v>44813</v>
      </c>
      <c r="U45" s="120"/>
    </row>
    <row r="46" spans="1:21" s="121" customFormat="1" x14ac:dyDescent="0.25">
      <c r="A46" s="192"/>
      <c r="B46" s="150"/>
      <c r="C46" s="209" t="s">
        <v>627</v>
      </c>
      <c r="D46" s="206" t="s">
        <v>628</v>
      </c>
      <c r="E46" s="206" t="s">
        <v>1</v>
      </c>
      <c r="F46" s="206" t="s">
        <v>85</v>
      </c>
      <c r="G46" s="206" t="s">
        <v>55</v>
      </c>
      <c r="H46" s="67">
        <v>20000</v>
      </c>
      <c r="I46" s="2" t="s">
        <v>170</v>
      </c>
      <c r="J46" s="207">
        <v>44743</v>
      </c>
      <c r="K46" s="207">
        <v>44757</v>
      </c>
      <c r="L46" s="151">
        <f t="shared" si="28"/>
        <v>44764</v>
      </c>
      <c r="M46" s="151">
        <f t="shared" si="28"/>
        <v>44771</v>
      </c>
      <c r="N46" s="151">
        <f t="shared" si="28"/>
        <v>44778</v>
      </c>
      <c r="O46" s="151" t="s">
        <v>90</v>
      </c>
      <c r="P46" s="151" t="s">
        <v>90</v>
      </c>
      <c r="Q46" s="151" t="s">
        <v>90</v>
      </c>
      <c r="R46" s="151">
        <f t="shared" si="29"/>
        <v>44785</v>
      </c>
      <c r="S46" s="151">
        <f t="shared" si="30"/>
        <v>44792</v>
      </c>
      <c r="U46" s="120"/>
    </row>
    <row r="47" spans="1:21" ht="28.5" x14ac:dyDescent="0.2">
      <c r="A47" s="192"/>
      <c r="B47" s="150"/>
      <c r="C47" s="213" t="s">
        <v>198</v>
      </c>
      <c r="D47" s="282" t="s">
        <v>630</v>
      </c>
      <c r="E47" s="282" t="s">
        <v>1</v>
      </c>
      <c r="F47" s="259" t="s">
        <v>85</v>
      </c>
      <c r="G47" s="259" t="s">
        <v>53</v>
      </c>
      <c r="H47" s="156">
        <v>198000</v>
      </c>
      <c r="I47" s="43" t="s">
        <v>98</v>
      </c>
      <c r="J47" s="155">
        <v>44645</v>
      </c>
      <c r="K47" s="151">
        <v>44216</v>
      </c>
      <c r="L47" s="151">
        <v>44223</v>
      </c>
      <c r="M47" s="151">
        <v>44244</v>
      </c>
      <c r="N47" s="151">
        <v>44251</v>
      </c>
      <c r="O47" s="151" t="s">
        <v>90</v>
      </c>
      <c r="P47" s="151" t="s">
        <v>90</v>
      </c>
      <c r="Q47" s="151" t="s">
        <v>90</v>
      </c>
      <c r="R47" s="151" t="s">
        <v>90</v>
      </c>
      <c r="S47" s="151">
        <v>44257</v>
      </c>
      <c r="U47" s="157"/>
    </row>
    <row r="48" spans="1:21" ht="34.5" customHeight="1" x14ac:dyDescent="0.2">
      <c r="A48" s="192"/>
      <c r="B48" s="150"/>
      <c r="C48" s="154" t="s">
        <v>199</v>
      </c>
      <c r="D48" s="282" t="s">
        <v>631</v>
      </c>
      <c r="E48" s="282" t="s">
        <v>1</v>
      </c>
      <c r="F48" s="259" t="s">
        <v>85</v>
      </c>
      <c r="G48" s="259" t="s">
        <v>53</v>
      </c>
      <c r="H48" s="125">
        <v>707493</v>
      </c>
      <c r="I48" s="43" t="s">
        <v>98</v>
      </c>
      <c r="J48" s="155">
        <v>44627</v>
      </c>
      <c r="K48" s="151">
        <v>44216</v>
      </c>
      <c r="L48" s="151">
        <v>44223</v>
      </c>
      <c r="M48" s="151">
        <v>44244</v>
      </c>
      <c r="N48" s="151">
        <v>44251</v>
      </c>
      <c r="O48" s="151" t="s">
        <v>90</v>
      </c>
      <c r="P48" s="151" t="s">
        <v>90</v>
      </c>
      <c r="Q48" s="151" t="s">
        <v>90</v>
      </c>
      <c r="R48" s="151" t="s">
        <v>90</v>
      </c>
      <c r="S48" s="151">
        <v>44257</v>
      </c>
      <c r="U48" s="157"/>
    </row>
    <row r="49" spans="1:21" ht="45.75" customHeight="1" x14ac:dyDescent="0.2">
      <c r="A49" s="192"/>
      <c r="B49" s="150"/>
      <c r="C49" s="154" t="s">
        <v>200</v>
      </c>
      <c r="D49" s="282" t="s">
        <v>632</v>
      </c>
      <c r="E49" s="282" t="s">
        <v>1</v>
      </c>
      <c r="F49" s="259" t="s">
        <v>85</v>
      </c>
      <c r="G49" s="259" t="s">
        <v>53</v>
      </c>
      <c r="H49" s="125">
        <v>89908</v>
      </c>
      <c r="I49" s="140" t="s">
        <v>98</v>
      </c>
      <c r="J49" s="155">
        <v>44665</v>
      </c>
      <c r="K49" s="151">
        <v>44216</v>
      </c>
      <c r="L49" s="151">
        <v>44223</v>
      </c>
      <c r="M49" s="151">
        <v>44244</v>
      </c>
      <c r="N49" s="151">
        <v>44251</v>
      </c>
      <c r="O49" s="151" t="s">
        <v>90</v>
      </c>
      <c r="P49" s="151" t="s">
        <v>90</v>
      </c>
      <c r="Q49" s="151" t="s">
        <v>90</v>
      </c>
      <c r="R49" s="151" t="s">
        <v>90</v>
      </c>
      <c r="S49" s="151">
        <v>44257</v>
      </c>
      <c r="U49" s="157"/>
    </row>
    <row r="50" spans="1:21" ht="57" x14ac:dyDescent="0.25">
      <c r="A50" s="192"/>
      <c r="B50" s="150"/>
      <c r="C50" s="36" t="s">
        <v>659</v>
      </c>
      <c r="D50" s="278" t="s">
        <v>660</v>
      </c>
      <c r="E50" s="196" t="s">
        <v>1</v>
      </c>
      <c r="F50" s="196" t="s">
        <v>85</v>
      </c>
      <c r="G50" s="196" t="s">
        <v>53</v>
      </c>
      <c r="H50" s="67">
        <v>400000</v>
      </c>
      <c r="I50" s="2" t="s">
        <v>364</v>
      </c>
      <c r="J50" s="151">
        <v>43176</v>
      </c>
      <c r="K50" s="151">
        <f t="shared" ref="K50:K55" si="31">J50+5</f>
        <v>43181</v>
      </c>
      <c r="L50" s="151">
        <f t="shared" ref="L50:L55" si="32">K50+30</f>
        <v>43211</v>
      </c>
      <c r="M50" s="151">
        <f t="shared" ref="M50:M66" si="33">L50+21</f>
        <v>43232</v>
      </c>
      <c r="N50" s="151">
        <f t="shared" ref="N50:N55" si="34">M50+7</f>
        <v>43239</v>
      </c>
      <c r="O50" s="151" t="s">
        <v>90</v>
      </c>
      <c r="P50" s="151" t="s">
        <v>90</v>
      </c>
      <c r="Q50" s="151" t="s">
        <v>90</v>
      </c>
      <c r="R50" s="151">
        <f t="shared" ref="R50:R55" si="35">N50+7</f>
        <v>43246</v>
      </c>
      <c r="S50" s="151">
        <f t="shared" ref="S50:S55" si="36">R50+7</f>
        <v>43253</v>
      </c>
      <c r="T50" s="150"/>
      <c r="U50" s="157"/>
    </row>
    <row r="51" spans="1:21" s="163" customFormat="1" ht="28.5" x14ac:dyDescent="0.25">
      <c r="A51" s="192"/>
      <c r="B51" s="150"/>
      <c r="C51" s="1" t="s">
        <v>661</v>
      </c>
      <c r="D51" s="278" t="s">
        <v>662</v>
      </c>
      <c r="E51" s="196" t="s">
        <v>1</v>
      </c>
      <c r="F51" s="196" t="s">
        <v>85</v>
      </c>
      <c r="G51" s="196" t="s">
        <v>53</v>
      </c>
      <c r="H51" s="67">
        <v>50000</v>
      </c>
      <c r="I51" s="2" t="s">
        <v>364</v>
      </c>
      <c r="J51" s="151">
        <v>43208</v>
      </c>
      <c r="K51" s="151">
        <f t="shared" si="31"/>
        <v>43213</v>
      </c>
      <c r="L51" s="151">
        <f t="shared" si="32"/>
        <v>43243</v>
      </c>
      <c r="M51" s="151">
        <f t="shared" si="33"/>
        <v>43264</v>
      </c>
      <c r="N51" s="151">
        <f t="shared" si="34"/>
        <v>43271</v>
      </c>
      <c r="O51" s="151" t="s">
        <v>90</v>
      </c>
      <c r="P51" s="151" t="s">
        <v>90</v>
      </c>
      <c r="Q51" s="151" t="s">
        <v>90</v>
      </c>
      <c r="R51" s="151">
        <f t="shared" si="35"/>
        <v>43278</v>
      </c>
      <c r="S51" s="151">
        <f t="shared" si="36"/>
        <v>43285</v>
      </c>
      <c r="U51" s="217"/>
    </row>
    <row r="52" spans="1:21" s="163" customFormat="1" ht="28.5" x14ac:dyDescent="0.25">
      <c r="A52" s="192"/>
      <c r="B52" s="150"/>
      <c r="C52" s="1" t="s">
        <v>663</v>
      </c>
      <c r="D52" s="278" t="s">
        <v>664</v>
      </c>
      <c r="E52" s="196" t="s">
        <v>1</v>
      </c>
      <c r="F52" s="196" t="s">
        <v>85</v>
      </c>
      <c r="G52" s="196" t="s">
        <v>53</v>
      </c>
      <c r="H52" s="67">
        <v>250000</v>
      </c>
      <c r="I52" s="2" t="s">
        <v>364</v>
      </c>
      <c r="J52" s="151">
        <v>43239</v>
      </c>
      <c r="K52" s="151">
        <f t="shared" si="31"/>
        <v>43244</v>
      </c>
      <c r="L52" s="151">
        <f t="shared" si="32"/>
        <v>43274</v>
      </c>
      <c r="M52" s="151">
        <f t="shared" si="33"/>
        <v>43295</v>
      </c>
      <c r="N52" s="151">
        <f t="shared" si="34"/>
        <v>43302</v>
      </c>
      <c r="O52" s="151" t="s">
        <v>90</v>
      </c>
      <c r="P52" s="151" t="s">
        <v>90</v>
      </c>
      <c r="Q52" s="151" t="s">
        <v>90</v>
      </c>
      <c r="R52" s="151">
        <f t="shared" si="35"/>
        <v>43309</v>
      </c>
      <c r="S52" s="151">
        <f t="shared" si="36"/>
        <v>43316</v>
      </c>
      <c r="U52" s="217"/>
    </row>
    <row r="53" spans="1:21" s="163" customFormat="1" ht="42.75" x14ac:dyDescent="0.25">
      <c r="A53" s="192"/>
      <c r="B53" s="150"/>
      <c r="C53" s="1" t="s">
        <v>665</v>
      </c>
      <c r="D53" s="278" t="s">
        <v>666</v>
      </c>
      <c r="E53" s="196" t="s">
        <v>1</v>
      </c>
      <c r="F53" s="196" t="s">
        <v>85</v>
      </c>
      <c r="G53" s="196" t="s">
        <v>53</v>
      </c>
      <c r="H53" s="67">
        <v>235000</v>
      </c>
      <c r="I53" s="2" t="s">
        <v>364</v>
      </c>
      <c r="J53" s="151">
        <v>43161</v>
      </c>
      <c r="K53" s="151">
        <f t="shared" si="31"/>
        <v>43166</v>
      </c>
      <c r="L53" s="151">
        <f t="shared" si="32"/>
        <v>43196</v>
      </c>
      <c r="M53" s="151">
        <f t="shared" si="33"/>
        <v>43217</v>
      </c>
      <c r="N53" s="151">
        <f t="shared" si="34"/>
        <v>43224</v>
      </c>
      <c r="O53" s="151" t="s">
        <v>90</v>
      </c>
      <c r="P53" s="151" t="s">
        <v>90</v>
      </c>
      <c r="Q53" s="151" t="s">
        <v>90</v>
      </c>
      <c r="R53" s="151">
        <f t="shared" si="35"/>
        <v>43231</v>
      </c>
      <c r="S53" s="151">
        <f t="shared" si="36"/>
        <v>43238</v>
      </c>
      <c r="U53" s="217"/>
    </row>
    <row r="54" spans="1:21" s="215" customFormat="1" ht="30.6" customHeight="1" x14ac:dyDescent="0.25">
      <c r="A54" s="192"/>
      <c r="B54" s="150"/>
      <c r="C54" s="81" t="s">
        <v>667</v>
      </c>
      <c r="D54" s="278" t="s">
        <v>668</v>
      </c>
      <c r="E54" s="264" t="s">
        <v>1</v>
      </c>
      <c r="F54" s="264" t="s">
        <v>85</v>
      </c>
      <c r="G54" s="196" t="s">
        <v>53</v>
      </c>
      <c r="H54" s="88">
        <v>150000</v>
      </c>
      <c r="I54" s="76" t="s">
        <v>364</v>
      </c>
      <c r="J54" s="151">
        <v>43176</v>
      </c>
      <c r="K54" s="151">
        <f t="shared" si="31"/>
        <v>43181</v>
      </c>
      <c r="L54" s="151">
        <f t="shared" si="32"/>
        <v>43211</v>
      </c>
      <c r="M54" s="151">
        <f t="shared" si="33"/>
        <v>43232</v>
      </c>
      <c r="N54" s="151">
        <f t="shared" si="34"/>
        <v>43239</v>
      </c>
      <c r="O54" s="151" t="s">
        <v>90</v>
      </c>
      <c r="P54" s="151" t="s">
        <v>90</v>
      </c>
      <c r="Q54" s="151" t="s">
        <v>90</v>
      </c>
      <c r="R54" s="151">
        <f t="shared" si="35"/>
        <v>43246</v>
      </c>
      <c r="S54" s="151">
        <f t="shared" si="36"/>
        <v>43253</v>
      </c>
      <c r="U54" s="214"/>
    </row>
    <row r="55" spans="1:21" s="215" customFormat="1" ht="17.45" customHeight="1" x14ac:dyDescent="0.25">
      <c r="A55" s="192"/>
      <c r="B55" s="150"/>
      <c r="C55" s="81" t="s">
        <v>669</v>
      </c>
      <c r="D55" s="278" t="s">
        <v>670</v>
      </c>
      <c r="E55" s="264" t="s">
        <v>1</v>
      </c>
      <c r="F55" s="264" t="s">
        <v>85</v>
      </c>
      <c r="G55" s="196" t="s">
        <v>53</v>
      </c>
      <c r="H55" s="88">
        <v>50000</v>
      </c>
      <c r="I55" s="76" t="s">
        <v>209</v>
      </c>
      <c r="J55" s="151">
        <v>43208</v>
      </c>
      <c r="K55" s="151">
        <f t="shared" si="31"/>
        <v>43213</v>
      </c>
      <c r="L55" s="151">
        <f t="shared" si="32"/>
        <v>43243</v>
      </c>
      <c r="M55" s="151">
        <f t="shared" si="33"/>
        <v>43264</v>
      </c>
      <c r="N55" s="151">
        <f t="shared" si="34"/>
        <v>43271</v>
      </c>
      <c r="O55" s="151" t="s">
        <v>90</v>
      </c>
      <c r="P55" s="151" t="s">
        <v>90</v>
      </c>
      <c r="Q55" s="151" t="s">
        <v>90</v>
      </c>
      <c r="R55" s="151">
        <f t="shared" si="35"/>
        <v>43278</v>
      </c>
      <c r="S55" s="151">
        <f t="shared" si="36"/>
        <v>43285</v>
      </c>
      <c r="U55" s="214"/>
    </row>
    <row r="56" spans="1:21" ht="30.75" customHeight="1" x14ac:dyDescent="0.2">
      <c r="A56" s="192"/>
      <c r="B56" s="150"/>
      <c r="C56" s="343" t="s">
        <v>688</v>
      </c>
      <c r="D56" s="80" t="s">
        <v>689</v>
      </c>
      <c r="E56" s="283" t="s">
        <v>1</v>
      </c>
      <c r="F56" s="284" t="s">
        <v>85</v>
      </c>
      <c r="G56" s="284" t="s">
        <v>54</v>
      </c>
      <c r="H56" s="222">
        <v>260000</v>
      </c>
      <c r="I56" s="223" t="s">
        <v>690</v>
      </c>
      <c r="J56" s="155">
        <v>44621</v>
      </c>
      <c r="K56" s="151">
        <f t="shared" ref="K56:K61" si="37">J56+5</f>
        <v>44626</v>
      </c>
      <c r="L56" s="151">
        <f t="shared" ref="L56:L61" si="38">K56+7</f>
        <v>44633</v>
      </c>
      <c r="M56" s="151">
        <f t="shared" si="33"/>
        <v>44654</v>
      </c>
      <c r="N56" s="151">
        <f t="shared" ref="N56:N61" si="39">M56+7</f>
        <v>44661</v>
      </c>
      <c r="O56" s="151" t="s">
        <v>90</v>
      </c>
      <c r="P56" s="151" t="s">
        <v>90</v>
      </c>
      <c r="Q56" s="151" t="s">
        <v>90</v>
      </c>
      <c r="R56" s="151">
        <f t="shared" ref="R56:R61" si="40">N56+7</f>
        <v>44668</v>
      </c>
      <c r="S56" s="151">
        <f t="shared" ref="S56:S61" si="41">R56+7</f>
        <v>44675</v>
      </c>
      <c r="U56" s="157"/>
    </row>
    <row r="57" spans="1:21" x14ac:dyDescent="0.2">
      <c r="A57" s="192"/>
      <c r="B57" s="150"/>
      <c r="C57" s="343" t="s">
        <v>691</v>
      </c>
      <c r="D57" s="80" t="s">
        <v>692</v>
      </c>
      <c r="E57" s="283" t="s">
        <v>1</v>
      </c>
      <c r="F57" s="284" t="s">
        <v>89</v>
      </c>
      <c r="G57" s="284" t="s">
        <v>55</v>
      </c>
      <c r="H57" s="222">
        <v>70000</v>
      </c>
      <c r="I57" s="224" t="s">
        <v>693</v>
      </c>
      <c r="J57" s="155">
        <v>44621</v>
      </c>
      <c r="K57" s="151">
        <f t="shared" si="37"/>
        <v>44626</v>
      </c>
      <c r="L57" s="151">
        <f t="shared" si="38"/>
        <v>44633</v>
      </c>
      <c r="M57" s="151">
        <f t="shared" si="33"/>
        <v>44654</v>
      </c>
      <c r="N57" s="151">
        <f t="shared" si="39"/>
        <v>44661</v>
      </c>
      <c r="O57" s="151" t="s">
        <v>90</v>
      </c>
      <c r="P57" s="151" t="s">
        <v>90</v>
      </c>
      <c r="Q57" s="151" t="s">
        <v>90</v>
      </c>
      <c r="R57" s="151">
        <f t="shared" si="40"/>
        <v>44668</v>
      </c>
      <c r="S57" s="151">
        <f t="shared" si="41"/>
        <v>44675</v>
      </c>
      <c r="U57" s="157"/>
    </row>
    <row r="58" spans="1:21" x14ac:dyDescent="0.2">
      <c r="A58" s="192"/>
      <c r="B58" s="150"/>
      <c r="C58" s="144" t="s">
        <v>694</v>
      </c>
      <c r="D58" s="80" t="s">
        <v>695</v>
      </c>
      <c r="E58" s="285" t="s">
        <v>1</v>
      </c>
      <c r="F58" s="286" t="s">
        <v>85</v>
      </c>
      <c r="G58" s="269" t="s">
        <v>54</v>
      </c>
      <c r="H58" s="225">
        <v>20000</v>
      </c>
      <c r="I58" s="220" t="s">
        <v>229</v>
      </c>
      <c r="J58" s="155">
        <v>44621</v>
      </c>
      <c r="K58" s="151">
        <f t="shared" si="37"/>
        <v>44626</v>
      </c>
      <c r="L58" s="151">
        <f t="shared" si="38"/>
        <v>44633</v>
      </c>
      <c r="M58" s="151">
        <f t="shared" si="33"/>
        <v>44654</v>
      </c>
      <c r="N58" s="151">
        <f t="shared" si="39"/>
        <v>44661</v>
      </c>
      <c r="O58" s="151" t="s">
        <v>90</v>
      </c>
      <c r="P58" s="151" t="s">
        <v>90</v>
      </c>
      <c r="Q58" s="151" t="s">
        <v>90</v>
      </c>
      <c r="R58" s="151">
        <f t="shared" si="40"/>
        <v>44668</v>
      </c>
      <c r="S58" s="151">
        <f t="shared" si="41"/>
        <v>44675</v>
      </c>
      <c r="U58" s="157"/>
    </row>
    <row r="59" spans="1:21" x14ac:dyDescent="0.2">
      <c r="A59" s="192"/>
      <c r="B59" s="150"/>
      <c r="C59" s="386" t="s">
        <v>696</v>
      </c>
      <c r="D59" s="80" t="s">
        <v>697</v>
      </c>
      <c r="E59" s="285" t="s">
        <v>1</v>
      </c>
      <c r="F59" s="268" t="s">
        <v>85</v>
      </c>
      <c r="G59" s="269" t="s">
        <v>54</v>
      </c>
      <c r="H59" s="219">
        <v>20000</v>
      </c>
      <c r="I59" s="220" t="s">
        <v>229</v>
      </c>
      <c r="J59" s="155">
        <v>44621</v>
      </c>
      <c r="K59" s="151">
        <f t="shared" si="37"/>
        <v>44626</v>
      </c>
      <c r="L59" s="151">
        <f t="shared" si="38"/>
        <v>44633</v>
      </c>
      <c r="M59" s="151">
        <f t="shared" si="33"/>
        <v>44654</v>
      </c>
      <c r="N59" s="151">
        <f t="shared" si="39"/>
        <v>44661</v>
      </c>
      <c r="O59" s="151" t="s">
        <v>90</v>
      </c>
      <c r="P59" s="151" t="s">
        <v>90</v>
      </c>
      <c r="Q59" s="151" t="s">
        <v>90</v>
      </c>
      <c r="R59" s="151">
        <f t="shared" si="40"/>
        <v>44668</v>
      </c>
      <c r="S59" s="151">
        <f t="shared" si="41"/>
        <v>44675</v>
      </c>
      <c r="U59" s="157"/>
    </row>
    <row r="60" spans="1:21" ht="47.25" customHeight="1" x14ac:dyDescent="0.25">
      <c r="A60" s="192"/>
      <c r="B60" s="150"/>
      <c r="C60" s="227" t="s">
        <v>709</v>
      </c>
      <c r="D60" s="87" t="s">
        <v>710</v>
      </c>
      <c r="E60" s="147" t="s">
        <v>1</v>
      </c>
      <c r="F60" s="270" t="s">
        <v>85</v>
      </c>
      <c r="G60" s="263" t="s">
        <v>54</v>
      </c>
      <c r="H60" s="67">
        <v>9000</v>
      </c>
      <c r="I60" s="43" t="s">
        <v>700</v>
      </c>
      <c r="J60" s="151">
        <v>44774</v>
      </c>
      <c r="K60" s="151">
        <f t="shared" si="37"/>
        <v>44779</v>
      </c>
      <c r="L60" s="151">
        <f t="shared" si="38"/>
        <v>44786</v>
      </c>
      <c r="M60" s="151">
        <f t="shared" si="33"/>
        <v>44807</v>
      </c>
      <c r="N60" s="151">
        <f t="shared" si="39"/>
        <v>44814</v>
      </c>
      <c r="O60" s="151" t="s">
        <v>90</v>
      </c>
      <c r="P60" s="151" t="s">
        <v>90</v>
      </c>
      <c r="Q60" s="151" t="s">
        <v>90</v>
      </c>
      <c r="R60" s="151">
        <f t="shared" si="40"/>
        <v>44821</v>
      </c>
      <c r="S60" s="151">
        <f t="shared" si="41"/>
        <v>44828</v>
      </c>
      <c r="T60" s="150"/>
      <c r="U60" s="157"/>
    </row>
    <row r="61" spans="1:21" ht="54" customHeight="1" x14ac:dyDescent="0.25">
      <c r="A61" s="192"/>
      <c r="B61" s="150"/>
      <c r="C61" s="227" t="s">
        <v>711</v>
      </c>
      <c r="D61" s="87" t="s">
        <v>712</v>
      </c>
      <c r="E61" s="147" t="s">
        <v>1</v>
      </c>
      <c r="F61" s="271" t="s">
        <v>85</v>
      </c>
      <c r="G61" s="263" t="s">
        <v>54</v>
      </c>
      <c r="H61" s="323">
        <v>7000</v>
      </c>
      <c r="I61" s="43" t="s">
        <v>700</v>
      </c>
      <c r="J61" s="151">
        <v>44829</v>
      </c>
      <c r="K61" s="151">
        <f t="shared" si="37"/>
        <v>44834</v>
      </c>
      <c r="L61" s="151">
        <f t="shared" si="38"/>
        <v>44841</v>
      </c>
      <c r="M61" s="151">
        <f t="shared" si="33"/>
        <v>44862</v>
      </c>
      <c r="N61" s="151">
        <f t="shared" si="39"/>
        <v>44869</v>
      </c>
      <c r="O61" s="151" t="s">
        <v>90</v>
      </c>
      <c r="P61" s="151" t="s">
        <v>90</v>
      </c>
      <c r="Q61" s="151" t="s">
        <v>90</v>
      </c>
      <c r="R61" s="151">
        <f t="shared" si="40"/>
        <v>44876</v>
      </c>
      <c r="S61" s="151">
        <f t="shared" si="41"/>
        <v>44883</v>
      </c>
      <c r="T61" s="150"/>
      <c r="U61" s="157"/>
    </row>
    <row r="62" spans="1:21" x14ac:dyDescent="0.25">
      <c r="A62" s="192"/>
      <c r="B62" s="150"/>
      <c r="C62" s="1" t="s">
        <v>713</v>
      </c>
      <c r="D62" s="259" t="s">
        <v>714</v>
      </c>
      <c r="E62" s="196" t="s">
        <v>1</v>
      </c>
      <c r="F62" s="196" t="s">
        <v>91</v>
      </c>
      <c r="G62" s="196" t="s">
        <v>54</v>
      </c>
      <c r="H62" s="67">
        <v>10000</v>
      </c>
      <c r="I62" s="3" t="s">
        <v>98</v>
      </c>
      <c r="J62" s="151">
        <v>44504</v>
      </c>
      <c r="K62" s="151">
        <f t="shared" ref="K62:K64" si="42">J62+5</f>
        <v>44509</v>
      </c>
      <c r="L62" s="151">
        <f>K62+30</f>
        <v>44539</v>
      </c>
      <c r="M62" s="151">
        <f t="shared" si="33"/>
        <v>44560</v>
      </c>
      <c r="N62" s="151">
        <f t="shared" ref="N62:N64" si="43">M62+7</f>
        <v>44567</v>
      </c>
      <c r="O62" s="151" t="s">
        <v>90</v>
      </c>
      <c r="P62" s="151" t="s">
        <v>90</v>
      </c>
      <c r="Q62" s="151" t="s">
        <v>90</v>
      </c>
      <c r="R62" s="151">
        <f t="shared" ref="R62:R64" si="44">N62+7</f>
        <v>44574</v>
      </c>
      <c r="S62" s="151">
        <f t="shared" ref="S62:S64" si="45">R62+7</f>
        <v>44581</v>
      </c>
      <c r="T62" s="150"/>
      <c r="U62" s="157"/>
    </row>
    <row r="63" spans="1:21" x14ac:dyDescent="0.25">
      <c r="A63" s="192"/>
      <c r="B63" s="150"/>
      <c r="C63" s="144" t="s">
        <v>715</v>
      </c>
      <c r="D63" s="259" t="s">
        <v>716</v>
      </c>
      <c r="E63" s="147" t="s">
        <v>1</v>
      </c>
      <c r="F63" s="147" t="s">
        <v>85</v>
      </c>
      <c r="G63" s="263" t="s">
        <v>54</v>
      </c>
      <c r="H63" s="67">
        <v>12000</v>
      </c>
      <c r="I63" s="3" t="s">
        <v>98</v>
      </c>
      <c r="J63" s="151">
        <v>44562</v>
      </c>
      <c r="K63" s="151">
        <f t="shared" si="42"/>
        <v>44567</v>
      </c>
      <c r="L63" s="151">
        <f>K63+7</f>
        <v>44574</v>
      </c>
      <c r="M63" s="151">
        <f t="shared" si="33"/>
        <v>44595</v>
      </c>
      <c r="N63" s="151">
        <f t="shared" si="43"/>
        <v>44602</v>
      </c>
      <c r="O63" s="151" t="s">
        <v>90</v>
      </c>
      <c r="P63" s="151" t="s">
        <v>90</v>
      </c>
      <c r="Q63" s="151" t="s">
        <v>90</v>
      </c>
      <c r="R63" s="151">
        <f t="shared" si="44"/>
        <v>44609</v>
      </c>
      <c r="S63" s="151">
        <f t="shared" si="45"/>
        <v>44616</v>
      </c>
      <c r="T63" s="150"/>
      <c r="U63" s="157"/>
    </row>
    <row r="64" spans="1:21" x14ac:dyDescent="0.25">
      <c r="A64" s="192"/>
      <c r="B64" s="150"/>
      <c r="C64" s="144" t="s">
        <v>717</v>
      </c>
      <c r="D64" s="259" t="s">
        <v>718</v>
      </c>
      <c r="E64" s="259" t="s">
        <v>1</v>
      </c>
      <c r="F64" s="147" t="s">
        <v>91</v>
      </c>
      <c r="G64" s="147" t="s">
        <v>54</v>
      </c>
      <c r="H64" s="67">
        <v>90000</v>
      </c>
      <c r="I64" s="3" t="s">
        <v>98</v>
      </c>
      <c r="J64" s="151">
        <v>44562</v>
      </c>
      <c r="K64" s="151">
        <f t="shared" si="42"/>
        <v>44567</v>
      </c>
      <c r="L64" s="151">
        <f>K64+21</f>
        <v>44588</v>
      </c>
      <c r="M64" s="151">
        <f t="shared" si="33"/>
        <v>44609</v>
      </c>
      <c r="N64" s="151">
        <f t="shared" si="43"/>
        <v>44616</v>
      </c>
      <c r="O64" s="151" t="s">
        <v>90</v>
      </c>
      <c r="P64" s="151" t="s">
        <v>90</v>
      </c>
      <c r="Q64" s="151" t="s">
        <v>90</v>
      </c>
      <c r="R64" s="151">
        <f t="shared" si="44"/>
        <v>44623</v>
      </c>
      <c r="S64" s="151">
        <f t="shared" si="45"/>
        <v>44630</v>
      </c>
      <c r="T64" s="150"/>
      <c r="U64" s="157"/>
    </row>
    <row r="65" spans="1:16317" ht="28.5" x14ac:dyDescent="0.25">
      <c r="A65" s="192"/>
      <c r="B65" s="150"/>
      <c r="C65" s="1" t="s">
        <v>725</v>
      </c>
      <c r="D65" s="259" t="s">
        <v>726</v>
      </c>
      <c r="E65" s="196" t="s">
        <v>341</v>
      </c>
      <c r="F65" s="196" t="s">
        <v>85</v>
      </c>
      <c r="G65" s="196" t="s">
        <v>54</v>
      </c>
      <c r="H65" s="67">
        <v>15000</v>
      </c>
      <c r="I65" s="2" t="s">
        <v>727</v>
      </c>
      <c r="J65" s="151">
        <v>43466</v>
      </c>
      <c r="K65" s="151">
        <f>J65+5</f>
        <v>43471</v>
      </c>
      <c r="L65" s="151">
        <f>K65+7</f>
        <v>43478</v>
      </c>
      <c r="M65" s="151">
        <f t="shared" si="33"/>
        <v>43499</v>
      </c>
      <c r="N65" s="151">
        <f>M65+7</f>
        <v>43506</v>
      </c>
      <c r="O65" s="151" t="s">
        <v>90</v>
      </c>
      <c r="P65" s="151" t="s">
        <v>90</v>
      </c>
      <c r="Q65" s="151" t="s">
        <v>90</v>
      </c>
      <c r="R65" s="151">
        <f>N65+7</f>
        <v>43513</v>
      </c>
      <c r="S65" s="151">
        <f>R65+7</f>
        <v>43520</v>
      </c>
      <c r="T65" s="150"/>
      <c r="U65" s="157"/>
    </row>
    <row r="66" spans="1:16317" ht="28.5" x14ac:dyDescent="0.25">
      <c r="A66" s="192"/>
      <c r="B66" s="150"/>
      <c r="C66" s="144" t="s">
        <v>728</v>
      </c>
      <c r="D66" s="259" t="s">
        <v>729</v>
      </c>
      <c r="E66" s="147" t="s">
        <v>341</v>
      </c>
      <c r="F66" s="147" t="s">
        <v>85</v>
      </c>
      <c r="G66" s="263" t="s">
        <v>54</v>
      </c>
      <c r="H66" s="67">
        <v>15000</v>
      </c>
      <c r="I66" s="3" t="s">
        <v>724</v>
      </c>
      <c r="J66" s="151">
        <v>43498</v>
      </c>
      <c r="K66" s="151">
        <f>J66+5</f>
        <v>43503</v>
      </c>
      <c r="L66" s="151">
        <f>K66+21</f>
        <v>43524</v>
      </c>
      <c r="M66" s="151">
        <f t="shared" si="33"/>
        <v>43545</v>
      </c>
      <c r="N66" s="151">
        <f>M66+7</f>
        <v>43552</v>
      </c>
      <c r="O66" s="151" t="s">
        <v>90</v>
      </c>
      <c r="P66" s="151" t="s">
        <v>90</v>
      </c>
      <c r="Q66" s="151" t="s">
        <v>90</v>
      </c>
      <c r="R66" s="151">
        <f>N66+7</f>
        <v>43559</v>
      </c>
      <c r="S66" s="151">
        <f>R66+7</f>
        <v>43566</v>
      </c>
      <c r="T66" s="150"/>
      <c r="U66" s="157"/>
    </row>
    <row r="67" spans="1:16317" ht="56.25" customHeight="1" x14ac:dyDescent="0.25">
      <c r="A67" s="192"/>
      <c r="B67" s="150"/>
      <c r="C67" s="235" t="s">
        <v>773</v>
      </c>
      <c r="D67" s="80" t="s">
        <v>774</v>
      </c>
      <c r="E67" s="259" t="s">
        <v>1</v>
      </c>
      <c r="F67" s="370" t="s">
        <v>85</v>
      </c>
      <c r="G67" s="259" t="s">
        <v>53</v>
      </c>
      <c r="H67" s="108">
        <v>32500</v>
      </c>
      <c r="I67" s="138" t="s">
        <v>775</v>
      </c>
      <c r="J67" s="40">
        <v>44635</v>
      </c>
      <c r="K67" s="201">
        <f t="shared" ref="K67:K72" si="46">J67+5</f>
        <v>44640</v>
      </c>
      <c r="L67" s="201">
        <f t="shared" ref="L67:L72" si="47">K67+30</f>
        <v>44670</v>
      </c>
      <c r="M67" s="201">
        <f t="shared" ref="M67:M72" si="48">L67+21</f>
        <v>44691</v>
      </c>
      <c r="N67" s="201">
        <f t="shared" ref="N67:N72" si="49">M67+7</f>
        <v>44698</v>
      </c>
      <c r="O67" s="151">
        <f t="shared" ref="O67:O72" si="50">N67+5</f>
        <v>44703</v>
      </c>
      <c r="P67" s="151">
        <f t="shared" ref="P67:Q72" si="51">O67+7</f>
        <v>44710</v>
      </c>
      <c r="Q67" s="151">
        <f t="shared" si="51"/>
        <v>44717</v>
      </c>
      <c r="R67" s="201">
        <f t="shared" ref="R67:R72" si="52">N67+7</f>
        <v>44705</v>
      </c>
      <c r="S67" s="201">
        <f t="shared" ref="S67:S72" si="53">R67+7</f>
        <v>44712</v>
      </c>
      <c r="U67" s="157"/>
    </row>
    <row r="68" spans="1:16317" ht="45" x14ac:dyDescent="0.25">
      <c r="A68" s="192"/>
      <c r="B68" s="150"/>
      <c r="C68" s="387" t="s">
        <v>776</v>
      </c>
      <c r="D68" s="80" t="s">
        <v>777</v>
      </c>
      <c r="E68" s="161" t="s">
        <v>1</v>
      </c>
      <c r="F68" s="161" t="s">
        <v>182</v>
      </c>
      <c r="G68" s="161" t="s">
        <v>53</v>
      </c>
      <c r="H68" s="378">
        <v>443700</v>
      </c>
      <c r="I68" s="140" t="s">
        <v>99</v>
      </c>
      <c r="J68" s="105">
        <v>44662</v>
      </c>
      <c r="K68" s="201">
        <f t="shared" si="46"/>
        <v>44667</v>
      </c>
      <c r="L68" s="201">
        <f t="shared" si="47"/>
        <v>44697</v>
      </c>
      <c r="M68" s="201">
        <f t="shared" si="48"/>
        <v>44718</v>
      </c>
      <c r="N68" s="201">
        <f t="shared" si="49"/>
        <v>44725</v>
      </c>
      <c r="O68" s="151">
        <f t="shared" si="50"/>
        <v>44730</v>
      </c>
      <c r="P68" s="151">
        <f t="shared" si="51"/>
        <v>44737</v>
      </c>
      <c r="Q68" s="151">
        <f t="shared" si="51"/>
        <v>44744</v>
      </c>
      <c r="R68" s="201">
        <f t="shared" si="52"/>
        <v>44732</v>
      </c>
      <c r="S68" s="201">
        <f t="shared" si="53"/>
        <v>44739</v>
      </c>
      <c r="U68" s="157"/>
    </row>
    <row r="69" spans="1:16317" ht="45" x14ac:dyDescent="0.25">
      <c r="A69" s="192"/>
      <c r="B69" s="150"/>
      <c r="C69" s="371" t="s">
        <v>778</v>
      </c>
      <c r="D69" s="80" t="s">
        <v>779</v>
      </c>
      <c r="E69" s="259" t="s">
        <v>1</v>
      </c>
      <c r="F69" s="259" t="s">
        <v>182</v>
      </c>
      <c r="G69" s="259" t="s">
        <v>53</v>
      </c>
      <c r="H69" s="372">
        <v>443700</v>
      </c>
      <c r="I69" s="3" t="s">
        <v>99</v>
      </c>
      <c r="J69" s="105">
        <v>44662</v>
      </c>
      <c r="K69" s="201">
        <f t="shared" si="46"/>
        <v>44667</v>
      </c>
      <c r="L69" s="201">
        <f t="shared" si="47"/>
        <v>44697</v>
      </c>
      <c r="M69" s="201">
        <f t="shared" si="48"/>
        <v>44718</v>
      </c>
      <c r="N69" s="201">
        <f t="shared" si="49"/>
        <v>44725</v>
      </c>
      <c r="O69" s="151">
        <f t="shared" si="50"/>
        <v>44730</v>
      </c>
      <c r="P69" s="151">
        <f t="shared" si="51"/>
        <v>44737</v>
      </c>
      <c r="Q69" s="151">
        <f t="shared" si="51"/>
        <v>44744</v>
      </c>
      <c r="R69" s="201">
        <f t="shared" si="52"/>
        <v>44732</v>
      </c>
      <c r="S69" s="201">
        <f t="shared" si="53"/>
        <v>44739</v>
      </c>
      <c r="U69" s="157"/>
    </row>
    <row r="70" spans="1:16317" ht="49.5" customHeight="1" x14ac:dyDescent="0.25">
      <c r="A70" s="192"/>
      <c r="B70" s="150"/>
      <c r="C70" s="373" t="s">
        <v>780</v>
      </c>
      <c r="D70" s="80" t="s">
        <v>781</v>
      </c>
      <c r="E70" s="259" t="s">
        <v>1</v>
      </c>
      <c r="F70" s="243" t="s">
        <v>85</v>
      </c>
      <c r="G70" s="243" t="s">
        <v>53</v>
      </c>
      <c r="H70" s="372">
        <v>525000</v>
      </c>
      <c r="I70" s="3" t="s">
        <v>99</v>
      </c>
      <c r="J70" s="105" t="s">
        <v>782</v>
      </c>
      <c r="K70" s="201" t="e">
        <f t="shared" si="46"/>
        <v>#VALUE!</v>
      </c>
      <c r="L70" s="201" t="e">
        <f t="shared" si="47"/>
        <v>#VALUE!</v>
      </c>
      <c r="M70" s="201" t="e">
        <f t="shared" si="48"/>
        <v>#VALUE!</v>
      </c>
      <c r="N70" s="201" t="e">
        <f t="shared" si="49"/>
        <v>#VALUE!</v>
      </c>
      <c r="O70" s="151" t="e">
        <f t="shared" si="50"/>
        <v>#VALUE!</v>
      </c>
      <c r="P70" s="151" t="e">
        <f t="shared" si="51"/>
        <v>#VALUE!</v>
      </c>
      <c r="Q70" s="151" t="e">
        <f t="shared" si="51"/>
        <v>#VALUE!</v>
      </c>
      <c r="R70" s="201" t="e">
        <f t="shared" si="52"/>
        <v>#VALUE!</v>
      </c>
      <c r="S70" s="201" t="e">
        <f t="shared" si="53"/>
        <v>#VALUE!</v>
      </c>
      <c r="U70" s="157"/>
    </row>
    <row r="71" spans="1:16317" ht="47.25" customHeight="1" x14ac:dyDescent="0.25">
      <c r="A71" s="192"/>
      <c r="B71" s="150"/>
      <c r="C71" s="373" t="s">
        <v>783</v>
      </c>
      <c r="D71" s="80" t="s">
        <v>784</v>
      </c>
      <c r="E71" s="259" t="s">
        <v>1</v>
      </c>
      <c r="F71" s="243" t="s">
        <v>85</v>
      </c>
      <c r="G71" s="243" t="s">
        <v>53</v>
      </c>
      <c r="H71" s="372">
        <v>29368.12</v>
      </c>
      <c r="I71" s="3" t="s">
        <v>99</v>
      </c>
      <c r="J71" s="105">
        <v>44631</v>
      </c>
      <c r="K71" s="201">
        <f t="shared" si="46"/>
        <v>44636</v>
      </c>
      <c r="L71" s="201">
        <f t="shared" si="47"/>
        <v>44666</v>
      </c>
      <c r="M71" s="201">
        <f t="shared" si="48"/>
        <v>44687</v>
      </c>
      <c r="N71" s="201">
        <f t="shared" si="49"/>
        <v>44694</v>
      </c>
      <c r="O71" s="151">
        <f t="shared" si="50"/>
        <v>44699</v>
      </c>
      <c r="P71" s="151">
        <f t="shared" si="51"/>
        <v>44706</v>
      </c>
      <c r="Q71" s="151">
        <f t="shared" si="51"/>
        <v>44713</v>
      </c>
      <c r="R71" s="201">
        <f t="shared" si="52"/>
        <v>44701</v>
      </c>
      <c r="S71" s="201">
        <f t="shared" si="53"/>
        <v>44708</v>
      </c>
      <c r="U71" s="157"/>
    </row>
    <row r="72" spans="1:16317" s="237" customFormat="1" ht="62.25" customHeight="1" x14ac:dyDescent="0.25">
      <c r="A72" s="192"/>
      <c r="B72" s="150"/>
      <c r="C72" s="154" t="s">
        <v>785</v>
      </c>
      <c r="D72" s="80" t="s">
        <v>786</v>
      </c>
      <c r="E72" s="259" t="s">
        <v>1</v>
      </c>
      <c r="F72" s="259" t="s">
        <v>85</v>
      </c>
      <c r="G72" s="259" t="s">
        <v>53</v>
      </c>
      <c r="H72" s="108">
        <v>10000</v>
      </c>
      <c r="I72" s="140" t="s">
        <v>732</v>
      </c>
      <c r="J72" s="142" t="s">
        <v>787</v>
      </c>
      <c r="K72" s="201">
        <f t="shared" si="46"/>
        <v>44626</v>
      </c>
      <c r="L72" s="201">
        <f t="shared" si="47"/>
        <v>44656</v>
      </c>
      <c r="M72" s="201">
        <f t="shared" si="48"/>
        <v>44677</v>
      </c>
      <c r="N72" s="201">
        <f t="shared" si="49"/>
        <v>44684</v>
      </c>
      <c r="O72" s="151">
        <f t="shared" si="50"/>
        <v>44689</v>
      </c>
      <c r="P72" s="151">
        <f t="shared" si="51"/>
        <v>44696</v>
      </c>
      <c r="Q72" s="151">
        <f t="shared" si="51"/>
        <v>44703</v>
      </c>
      <c r="R72" s="201">
        <f t="shared" si="52"/>
        <v>44691</v>
      </c>
      <c r="S72" s="201">
        <f t="shared" si="53"/>
        <v>44698</v>
      </c>
      <c r="T72" s="236"/>
      <c r="U72" s="157"/>
    </row>
    <row r="73" spans="1:16317" s="237" customFormat="1" ht="62.25" customHeight="1" x14ac:dyDescent="0.25">
      <c r="A73" s="192"/>
      <c r="B73" s="150"/>
      <c r="C73" s="144" t="s">
        <v>773</v>
      </c>
      <c r="D73" s="80" t="s">
        <v>788</v>
      </c>
      <c r="E73" s="259" t="s">
        <v>1</v>
      </c>
      <c r="F73" s="259" t="s">
        <v>85</v>
      </c>
      <c r="G73" s="259" t="s">
        <v>53</v>
      </c>
      <c r="H73" s="108">
        <v>32500</v>
      </c>
      <c r="I73" s="138" t="s">
        <v>208</v>
      </c>
      <c r="J73" s="40">
        <v>44607</v>
      </c>
      <c r="K73" s="40">
        <f>J73+5</f>
        <v>44612</v>
      </c>
      <c r="L73" s="151">
        <f>K73+25</f>
        <v>44637</v>
      </c>
      <c r="M73" s="151">
        <f>L73+20</f>
        <v>44657</v>
      </c>
      <c r="N73" s="151">
        <f>M73+10</f>
        <v>44667</v>
      </c>
      <c r="O73" s="151">
        <f>N73+7</f>
        <v>44674</v>
      </c>
      <c r="P73" s="151">
        <f>O73+7</f>
        <v>44681</v>
      </c>
      <c r="Q73" s="151">
        <f>P73+7</f>
        <v>44688</v>
      </c>
      <c r="R73" s="151">
        <f>Q73+7</f>
        <v>44695</v>
      </c>
      <c r="S73" s="151">
        <f>R73+7</f>
        <v>44702</v>
      </c>
      <c r="T73" s="236"/>
      <c r="U73" s="157"/>
    </row>
    <row r="74" spans="1:16317" s="152" customFormat="1" ht="15" x14ac:dyDescent="0.25">
      <c r="A74" s="192"/>
      <c r="B74" s="150"/>
      <c r="C74" s="282" t="s">
        <v>789</v>
      </c>
      <c r="D74" s="80" t="s">
        <v>790</v>
      </c>
      <c r="E74" s="259" t="s">
        <v>1</v>
      </c>
      <c r="F74" s="259" t="s">
        <v>85</v>
      </c>
      <c r="G74" s="259" t="s">
        <v>53</v>
      </c>
      <c r="H74" s="98">
        <v>930204</v>
      </c>
      <c r="I74" s="3" t="s">
        <v>99</v>
      </c>
      <c r="J74" s="142" t="s">
        <v>791</v>
      </c>
      <c r="K74" s="201">
        <f t="shared" ref="K74:K82" si="54">J74+5</f>
        <v>44627</v>
      </c>
      <c r="L74" s="201">
        <f t="shared" ref="L74" si="55">K74+30</f>
        <v>44657</v>
      </c>
      <c r="M74" s="201">
        <f t="shared" ref="M74:M82" si="56">L74+21</f>
        <v>44678</v>
      </c>
      <c r="N74" s="201">
        <f t="shared" ref="N74:N82" si="57">M74+7</f>
        <v>44685</v>
      </c>
      <c r="O74" s="151">
        <f t="shared" ref="O74" si="58">N74+5</f>
        <v>44690</v>
      </c>
      <c r="P74" s="151">
        <f t="shared" ref="P74:Q74" si="59">O74+7</f>
        <v>44697</v>
      </c>
      <c r="Q74" s="151">
        <f t="shared" si="59"/>
        <v>44704</v>
      </c>
      <c r="R74" s="201">
        <f t="shared" ref="R74:R75" si="60">N74+7</f>
        <v>44692</v>
      </c>
      <c r="S74" s="201">
        <f t="shared" ref="S74:S75" si="61">R74+7</f>
        <v>44699</v>
      </c>
      <c r="T74" s="238"/>
      <c r="U74" s="157"/>
      <c r="V74" s="239"/>
      <c r="W74" s="239"/>
      <c r="X74" s="239"/>
      <c r="Y74" s="239"/>
      <c r="Z74" s="239"/>
      <c r="AA74" s="239"/>
      <c r="AB74" s="239"/>
      <c r="AC74" s="239"/>
      <c r="AD74" s="239"/>
      <c r="AE74" s="239"/>
      <c r="AF74" s="239"/>
      <c r="AG74" s="239"/>
      <c r="AH74" s="239"/>
      <c r="AI74" s="239"/>
      <c r="AJ74" s="239"/>
      <c r="AK74" s="239"/>
      <c r="AL74" s="239"/>
      <c r="AM74" s="239"/>
      <c r="AN74" s="239"/>
      <c r="AO74" s="239"/>
      <c r="AP74" s="239"/>
      <c r="AQ74" s="239"/>
      <c r="AR74" s="239"/>
      <c r="AS74" s="239"/>
      <c r="AT74" s="239"/>
      <c r="AU74" s="239"/>
      <c r="AV74" s="239"/>
      <c r="AW74" s="239"/>
      <c r="AX74" s="239"/>
      <c r="AY74" s="239"/>
      <c r="AZ74" s="239"/>
      <c r="BA74" s="239"/>
      <c r="BB74" s="239"/>
      <c r="BC74" s="239"/>
      <c r="BD74" s="239"/>
      <c r="BE74" s="239"/>
      <c r="BF74" s="239"/>
      <c r="BG74" s="239"/>
      <c r="BH74" s="239"/>
      <c r="BI74" s="239"/>
      <c r="BJ74" s="239"/>
      <c r="BK74" s="239"/>
      <c r="BL74" s="239"/>
      <c r="BM74" s="239"/>
      <c r="BN74" s="239"/>
      <c r="BO74" s="239"/>
      <c r="BP74" s="239"/>
      <c r="BQ74" s="239"/>
      <c r="BR74" s="239"/>
      <c r="BS74" s="239"/>
      <c r="BT74" s="239"/>
      <c r="BU74" s="239"/>
      <c r="BV74" s="239"/>
      <c r="BW74" s="239"/>
      <c r="BX74" s="239"/>
      <c r="BY74" s="239"/>
      <c r="BZ74" s="239"/>
      <c r="CA74" s="239"/>
      <c r="CB74" s="239"/>
      <c r="CC74" s="239"/>
      <c r="CD74" s="239"/>
      <c r="CE74" s="239"/>
      <c r="CF74" s="239"/>
      <c r="CG74" s="239"/>
      <c r="CH74" s="239"/>
      <c r="CI74" s="239"/>
      <c r="CJ74" s="239"/>
      <c r="CK74" s="239"/>
      <c r="CL74" s="239"/>
      <c r="CM74" s="239"/>
      <c r="CN74" s="239"/>
      <c r="CO74" s="239"/>
      <c r="CP74" s="239"/>
      <c r="CQ74" s="239"/>
      <c r="CR74" s="239"/>
      <c r="CS74" s="239"/>
      <c r="CT74" s="239"/>
      <c r="CU74" s="239"/>
      <c r="CV74" s="239"/>
      <c r="CW74" s="239"/>
      <c r="CX74" s="239"/>
      <c r="CY74" s="239"/>
      <c r="CZ74" s="239"/>
      <c r="DA74" s="239"/>
      <c r="DB74" s="239"/>
      <c r="DC74" s="239"/>
      <c r="DD74" s="239"/>
      <c r="DE74" s="239"/>
      <c r="DF74" s="239"/>
      <c r="DG74" s="239"/>
      <c r="DH74" s="239"/>
      <c r="DI74" s="239"/>
      <c r="DJ74" s="239"/>
      <c r="DK74" s="239"/>
      <c r="DL74" s="239"/>
      <c r="DM74" s="239"/>
      <c r="DN74" s="239"/>
      <c r="DO74" s="239"/>
      <c r="DP74" s="239"/>
      <c r="DQ74" s="239"/>
      <c r="DR74" s="239"/>
      <c r="DS74" s="239"/>
      <c r="DT74" s="239"/>
      <c r="DU74" s="239"/>
      <c r="DV74" s="239"/>
      <c r="DW74" s="239"/>
      <c r="DX74" s="239"/>
      <c r="DY74" s="239"/>
      <c r="DZ74" s="239"/>
      <c r="EA74" s="239"/>
      <c r="EB74" s="239"/>
      <c r="EC74" s="239"/>
      <c r="ED74" s="239"/>
      <c r="EE74" s="239"/>
      <c r="EF74" s="239"/>
      <c r="EG74" s="239"/>
      <c r="EH74" s="239"/>
      <c r="EI74" s="239"/>
      <c r="EJ74" s="239"/>
      <c r="EK74" s="239"/>
      <c r="EL74" s="239"/>
      <c r="EM74" s="239"/>
      <c r="EN74" s="239"/>
      <c r="EO74" s="239"/>
      <c r="EP74" s="239"/>
      <c r="EQ74" s="239"/>
      <c r="ER74" s="239"/>
      <c r="ES74" s="239"/>
      <c r="ET74" s="239"/>
      <c r="EU74" s="239"/>
      <c r="EV74" s="239"/>
      <c r="EW74" s="239"/>
      <c r="EX74" s="239"/>
      <c r="EY74" s="239"/>
      <c r="EZ74" s="239"/>
      <c r="FA74" s="239"/>
      <c r="FB74" s="239"/>
      <c r="FC74" s="239"/>
      <c r="FD74" s="239"/>
      <c r="FE74" s="239"/>
      <c r="FF74" s="239"/>
      <c r="FG74" s="239"/>
      <c r="FH74" s="239"/>
      <c r="FI74" s="239"/>
      <c r="FJ74" s="239"/>
      <c r="FK74" s="239"/>
      <c r="FL74" s="239"/>
      <c r="FM74" s="239"/>
      <c r="FN74" s="239"/>
      <c r="FO74" s="239"/>
      <c r="FP74" s="239"/>
      <c r="FQ74" s="239"/>
      <c r="FR74" s="239"/>
      <c r="FS74" s="239"/>
      <c r="FT74" s="239"/>
      <c r="FU74" s="239"/>
      <c r="FV74" s="239"/>
      <c r="FW74" s="239"/>
      <c r="FX74" s="239"/>
      <c r="FY74" s="239"/>
      <c r="FZ74" s="239"/>
      <c r="GA74" s="239"/>
      <c r="GB74" s="239"/>
      <c r="GC74" s="239"/>
      <c r="GD74" s="239"/>
      <c r="GE74" s="239"/>
      <c r="GF74" s="239"/>
      <c r="GG74" s="239"/>
      <c r="GH74" s="239"/>
      <c r="GI74" s="239"/>
      <c r="GJ74" s="239"/>
      <c r="GK74" s="239"/>
      <c r="GL74" s="239"/>
      <c r="GM74" s="239"/>
      <c r="GN74" s="239"/>
      <c r="GO74" s="239"/>
      <c r="GP74" s="239"/>
      <c r="GQ74" s="239"/>
      <c r="GR74" s="239"/>
      <c r="GS74" s="239"/>
      <c r="GT74" s="239"/>
      <c r="GU74" s="239"/>
      <c r="GV74" s="239"/>
      <c r="GW74" s="239"/>
      <c r="GX74" s="239"/>
      <c r="GY74" s="239"/>
      <c r="GZ74" s="239"/>
      <c r="HA74" s="239"/>
      <c r="HB74" s="239"/>
      <c r="HC74" s="239"/>
      <c r="HD74" s="239"/>
      <c r="HE74" s="239"/>
      <c r="HF74" s="239"/>
      <c r="HG74" s="239"/>
      <c r="HH74" s="239"/>
      <c r="HI74" s="239"/>
      <c r="HJ74" s="239"/>
      <c r="HK74" s="239"/>
      <c r="HL74" s="239"/>
      <c r="HM74" s="239"/>
      <c r="HN74" s="239"/>
      <c r="HO74" s="239"/>
      <c r="HP74" s="239"/>
      <c r="HQ74" s="239"/>
      <c r="HR74" s="239"/>
      <c r="HS74" s="239"/>
      <c r="HT74" s="239"/>
      <c r="HU74" s="239"/>
      <c r="HV74" s="239"/>
      <c r="HW74" s="239"/>
      <c r="HX74" s="239"/>
      <c r="HY74" s="239"/>
      <c r="HZ74" s="239"/>
      <c r="IA74" s="239"/>
      <c r="IB74" s="239"/>
      <c r="IC74" s="239"/>
      <c r="ID74" s="239"/>
      <c r="IE74" s="239"/>
      <c r="IF74" s="239"/>
      <c r="IG74" s="239"/>
      <c r="IH74" s="239"/>
      <c r="II74" s="239"/>
      <c r="IJ74" s="239"/>
      <c r="IK74" s="239"/>
      <c r="IL74" s="239"/>
      <c r="IM74" s="239"/>
      <c r="IN74" s="239"/>
      <c r="IO74" s="239"/>
      <c r="IP74" s="239"/>
      <c r="IQ74" s="239"/>
      <c r="IR74" s="239"/>
      <c r="IS74" s="239"/>
      <c r="IT74" s="239"/>
      <c r="IU74" s="239"/>
      <c r="IV74" s="239"/>
      <c r="IW74" s="239"/>
      <c r="IX74" s="239"/>
      <c r="IY74" s="239"/>
      <c r="IZ74" s="239"/>
      <c r="JA74" s="239"/>
      <c r="JB74" s="239"/>
      <c r="JC74" s="239"/>
      <c r="JD74" s="239"/>
      <c r="JE74" s="239"/>
      <c r="JF74" s="239"/>
      <c r="JG74" s="239"/>
      <c r="JH74" s="239"/>
      <c r="JI74" s="239"/>
      <c r="JJ74" s="239"/>
      <c r="JK74" s="239"/>
      <c r="JL74" s="239"/>
      <c r="JM74" s="239"/>
      <c r="JN74" s="239"/>
      <c r="JO74" s="239"/>
      <c r="JP74" s="239"/>
      <c r="JQ74" s="239"/>
      <c r="JR74" s="239"/>
      <c r="JS74" s="239"/>
      <c r="JT74" s="239"/>
      <c r="JU74" s="239"/>
      <c r="JV74" s="239"/>
      <c r="JW74" s="239"/>
      <c r="JX74" s="239"/>
      <c r="JY74" s="239"/>
      <c r="JZ74" s="239"/>
      <c r="KA74" s="239"/>
      <c r="KB74" s="239"/>
      <c r="KC74" s="239"/>
      <c r="KD74" s="239"/>
      <c r="KE74" s="239"/>
      <c r="KF74" s="239"/>
      <c r="KG74" s="239"/>
      <c r="KH74" s="239"/>
      <c r="KI74" s="239"/>
      <c r="KJ74" s="239"/>
      <c r="KK74" s="239"/>
      <c r="KL74" s="239"/>
      <c r="KM74" s="239"/>
      <c r="KN74" s="239"/>
      <c r="KO74" s="239"/>
      <c r="KP74" s="239"/>
      <c r="KQ74" s="239"/>
      <c r="KR74" s="239"/>
      <c r="KS74" s="239"/>
      <c r="KT74" s="239"/>
      <c r="KU74" s="239"/>
      <c r="KV74" s="239"/>
      <c r="KW74" s="239"/>
      <c r="KX74" s="239"/>
      <c r="KY74" s="239"/>
      <c r="KZ74" s="239"/>
      <c r="LA74" s="239"/>
      <c r="LB74" s="239"/>
      <c r="LC74" s="239"/>
      <c r="LD74" s="239"/>
      <c r="LE74" s="239"/>
      <c r="LF74" s="239"/>
      <c r="LG74" s="239"/>
      <c r="LH74" s="239"/>
      <c r="LI74" s="239"/>
      <c r="LJ74" s="239"/>
      <c r="LK74" s="239"/>
      <c r="LL74" s="239"/>
      <c r="LM74" s="239"/>
      <c r="LN74" s="239"/>
      <c r="LO74" s="239"/>
      <c r="LP74" s="239"/>
      <c r="LQ74" s="239"/>
      <c r="LR74" s="239"/>
      <c r="LS74" s="239"/>
      <c r="LT74" s="239"/>
      <c r="LU74" s="239"/>
      <c r="LV74" s="239"/>
      <c r="LW74" s="239"/>
      <c r="LX74" s="239"/>
      <c r="LY74" s="239"/>
      <c r="LZ74" s="239"/>
      <c r="MA74" s="239"/>
      <c r="MB74" s="239"/>
      <c r="MC74" s="239"/>
      <c r="MD74" s="239"/>
      <c r="ME74" s="239"/>
      <c r="MF74" s="239"/>
      <c r="MG74" s="239"/>
      <c r="MH74" s="239"/>
      <c r="MI74" s="239"/>
      <c r="MJ74" s="239"/>
      <c r="MK74" s="239"/>
      <c r="ML74" s="239"/>
      <c r="MM74" s="239"/>
      <c r="MN74" s="239"/>
      <c r="MO74" s="239"/>
      <c r="MP74" s="239"/>
      <c r="MQ74" s="239"/>
      <c r="MR74" s="239"/>
      <c r="MS74" s="239"/>
      <c r="MT74" s="239"/>
      <c r="MU74" s="239"/>
      <c r="MV74" s="239"/>
      <c r="MW74" s="239"/>
      <c r="MX74" s="239"/>
      <c r="MY74" s="239"/>
      <c r="MZ74" s="239"/>
      <c r="NA74" s="239"/>
      <c r="NB74" s="239"/>
      <c r="NC74" s="239"/>
      <c r="ND74" s="239"/>
      <c r="NE74" s="239"/>
      <c r="NF74" s="239"/>
      <c r="NG74" s="239"/>
      <c r="NH74" s="239"/>
      <c r="NI74" s="239"/>
      <c r="NJ74" s="239"/>
      <c r="NK74" s="239"/>
      <c r="NL74" s="239"/>
      <c r="NM74" s="239"/>
      <c r="NN74" s="239"/>
      <c r="NO74" s="239"/>
      <c r="NP74" s="239"/>
      <c r="NQ74" s="239"/>
      <c r="NR74" s="239"/>
      <c r="NS74" s="239"/>
      <c r="NT74" s="239"/>
      <c r="NU74" s="239"/>
      <c r="NV74" s="239"/>
      <c r="NW74" s="239"/>
      <c r="NX74" s="239"/>
      <c r="NY74" s="239"/>
      <c r="NZ74" s="239"/>
      <c r="OA74" s="239"/>
      <c r="OB74" s="239"/>
      <c r="OC74" s="239"/>
      <c r="OD74" s="239"/>
      <c r="OE74" s="239"/>
      <c r="OF74" s="239"/>
      <c r="OG74" s="239"/>
      <c r="OH74" s="239"/>
      <c r="OI74" s="239"/>
      <c r="OJ74" s="239"/>
      <c r="OK74" s="239"/>
      <c r="OL74" s="239"/>
      <c r="OM74" s="239"/>
      <c r="ON74" s="239"/>
      <c r="OO74" s="239"/>
      <c r="OP74" s="239"/>
      <c r="OQ74" s="239"/>
      <c r="OR74" s="239"/>
      <c r="OS74" s="239"/>
      <c r="OT74" s="239"/>
      <c r="OU74" s="239"/>
      <c r="OV74" s="239"/>
      <c r="OW74" s="239"/>
      <c r="OX74" s="239"/>
      <c r="OY74" s="239"/>
      <c r="OZ74" s="239"/>
      <c r="PA74" s="239"/>
      <c r="PB74" s="239"/>
      <c r="PC74" s="239"/>
      <c r="PD74" s="239"/>
      <c r="PE74" s="239"/>
      <c r="PF74" s="239"/>
      <c r="PG74" s="239"/>
      <c r="PH74" s="239"/>
      <c r="PI74" s="239"/>
      <c r="PJ74" s="239"/>
      <c r="PK74" s="239"/>
      <c r="PL74" s="239"/>
      <c r="PM74" s="239"/>
      <c r="PN74" s="239"/>
      <c r="PO74" s="239"/>
      <c r="PP74" s="239"/>
      <c r="PQ74" s="239"/>
      <c r="PR74" s="239"/>
      <c r="PS74" s="239"/>
      <c r="PT74" s="239"/>
      <c r="PU74" s="239"/>
      <c r="PV74" s="239"/>
      <c r="PW74" s="239"/>
      <c r="PX74" s="239"/>
      <c r="PY74" s="239"/>
      <c r="PZ74" s="239"/>
      <c r="QA74" s="239"/>
      <c r="QB74" s="239"/>
      <c r="QC74" s="239"/>
      <c r="QD74" s="239"/>
      <c r="QE74" s="239"/>
      <c r="QF74" s="239"/>
      <c r="QG74" s="239"/>
      <c r="QH74" s="239"/>
      <c r="QI74" s="239"/>
      <c r="QJ74" s="239"/>
      <c r="QK74" s="239"/>
      <c r="QL74" s="239"/>
      <c r="QM74" s="239"/>
      <c r="QN74" s="239"/>
      <c r="QO74" s="239"/>
      <c r="QP74" s="239"/>
      <c r="QQ74" s="239"/>
      <c r="QR74" s="239"/>
      <c r="QS74" s="239"/>
      <c r="QT74" s="239"/>
      <c r="QU74" s="239"/>
      <c r="QV74" s="239"/>
      <c r="QW74" s="239"/>
      <c r="QX74" s="239"/>
      <c r="QY74" s="239"/>
      <c r="QZ74" s="239"/>
      <c r="RA74" s="239"/>
      <c r="RB74" s="239"/>
      <c r="RC74" s="239"/>
      <c r="RD74" s="239"/>
      <c r="RE74" s="239"/>
      <c r="RF74" s="239"/>
      <c r="RG74" s="239"/>
      <c r="RH74" s="239"/>
      <c r="RI74" s="239"/>
      <c r="RJ74" s="239"/>
      <c r="RK74" s="239"/>
      <c r="RL74" s="239"/>
      <c r="RM74" s="239"/>
      <c r="RN74" s="239"/>
      <c r="RO74" s="239"/>
      <c r="RP74" s="239"/>
      <c r="RQ74" s="239"/>
      <c r="RR74" s="239"/>
      <c r="RS74" s="239"/>
      <c r="RT74" s="239"/>
      <c r="RU74" s="239"/>
      <c r="RV74" s="239"/>
      <c r="RW74" s="239"/>
      <c r="RX74" s="239"/>
      <c r="RY74" s="239"/>
      <c r="RZ74" s="239"/>
      <c r="SA74" s="239"/>
      <c r="SB74" s="239"/>
      <c r="SC74" s="239"/>
      <c r="SD74" s="239"/>
      <c r="SE74" s="239"/>
      <c r="SF74" s="239"/>
      <c r="SG74" s="239"/>
      <c r="SH74" s="239"/>
      <c r="SI74" s="239"/>
      <c r="SJ74" s="239"/>
      <c r="SK74" s="239"/>
      <c r="SL74" s="239"/>
      <c r="SM74" s="239"/>
      <c r="SN74" s="239"/>
      <c r="SO74" s="239"/>
      <c r="SP74" s="239"/>
      <c r="SQ74" s="239"/>
      <c r="SR74" s="239"/>
      <c r="SS74" s="239"/>
      <c r="ST74" s="239"/>
      <c r="SU74" s="239"/>
      <c r="SV74" s="239"/>
      <c r="SW74" s="239"/>
      <c r="SX74" s="239"/>
      <c r="SY74" s="239"/>
      <c r="SZ74" s="239"/>
      <c r="TA74" s="239"/>
      <c r="TB74" s="239"/>
      <c r="TC74" s="239"/>
      <c r="TD74" s="239"/>
      <c r="TE74" s="239"/>
      <c r="TF74" s="239"/>
      <c r="TG74" s="239"/>
      <c r="TH74" s="239"/>
      <c r="TI74" s="239"/>
      <c r="TJ74" s="239"/>
      <c r="TK74" s="239"/>
      <c r="TL74" s="239"/>
      <c r="TM74" s="239"/>
      <c r="TN74" s="239"/>
      <c r="TO74" s="239"/>
      <c r="TP74" s="239"/>
      <c r="TQ74" s="239"/>
      <c r="TR74" s="239"/>
      <c r="TS74" s="239"/>
      <c r="TT74" s="239"/>
      <c r="TU74" s="239"/>
      <c r="TV74" s="239"/>
      <c r="TW74" s="239"/>
      <c r="TX74" s="239"/>
      <c r="TY74" s="239"/>
      <c r="TZ74" s="239"/>
      <c r="UA74" s="239"/>
      <c r="UB74" s="239"/>
      <c r="UC74" s="239"/>
      <c r="UD74" s="239"/>
      <c r="UE74" s="239"/>
      <c r="UF74" s="239"/>
      <c r="UG74" s="239"/>
      <c r="UH74" s="239"/>
      <c r="UI74" s="239"/>
      <c r="UJ74" s="239"/>
      <c r="UK74" s="239"/>
      <c r="UL74" s="239"/>
      <c r="UM74" s="239"/>
      <c r="UN74" s="239"/>
      <c r="UO74" s="239"/>
      <c r="UP74" s="239"/>
      <c r="UQ74" s="239"/>
      <c r="UR74" s="239"/>
      <c r="US74" s="239"/>
      <c r="UT74" s="239"/>
      <c r="UU74" s="239"/>
      <c r="UV74" s="239"/>
      <c r="UW74" s="239"/>
      <c r="UX74" s="239"/>
      <c r="UY74" s="239"/>
      <c r="UZ74" s="239"/>
      <c r="VA74" s="239"/>
      <c r="VB74" s="239"/>
      <c r="VC74" s="239"/>
      <c r="VD74" s="239"/>
      <c r="VE74" s="239"/>
      <c r="VF74" s="239"/>
      <c r="VG74" s="239"/>
      <c r="VH74" s="239"/>
      <c r="VI74" s="239"/>
      <c r="VJ74" s="239"/>
      <c r="VK74" s="239"/>
      <c r="VL74" s="239"/>
      <c r="VM74" s="239"/>
      <c r="VN74" s="239"/>
      <c r="VO74" s="239"/>
      <c r="VP74" s="239"/>
      <c r="VQ74" s="239"/>
      <c r="VR74" s="239"/>
      <c r="VS74" s="239"/>
      <c r="VT74" s="239"/>
      <c r="VU74" s="239"/>
      <c r="VV74" s="239"/>
      <c r="VW74" s="239"/>
      <c r="VX74" s="239"/>
      <c r="VY74" s="239"/>
      <c r="VZ74" s="239"/>
      <c r="WA74" s="239"/>
      <c r="WB74" s="239"/>
      <c r="WC74" s="239"/>
      <c r="WD74" s="239"/>
      <c r="WE74" s="239"/>
      <c r="WF74" s="239"/>
      <c r="WG74" s="239"/>
      <c r="WH74" s="239"/>
      <c r="WI74" s="239"/>
      <c r="WJ74" s="239"/>
      <c r="WK74" s="239"/>
      <c r="WL74" s="239"/>
      <c r="WM74" s="239"/>
      <c r="WN74" s="239"/>
      <c r="WO74" s="239"/>
      <c r="WP74" s="239"/>
      <c r="WQ74" s="239"/>
      <c r="WR74" s="239"/>
      <c r="WS74" s="239"/>
      <c r="WT74" s="239"/>
      <c r="WU74" s="239"/>
      <c r="WV74" s="239"/>
      <c r="WW74" s="239"/>
      <c r="WX74" s="239"/>
      <c r="WY74" s="239"/>
      <c r="WZ74" s="239"/>
      <c r="XA74" s="239"/>
      <c r="XB74" s="239"/>
      <c r="XC74" s="239"/>
      <c r="XD74" s="239"/>
      <c r="XE74" s="239"/>
      <c r="XF74" s="239"/>
      <c r="XG74" s="239"/>
      <c r="XH74" s="239"/>
      <c r="XI74" s="239"/>
      <c r="XJ74" s="239"/>
      <c r="XK74" s="239"/>
      <c r="XL74" s="239"/>
      <c r="XM74" s="239"/>
      <c r="XN74" s="239"/>
      <c r="XO74" s="239"/>
      <c r="XP74" s="239"/>
      <c r="XQ74" s="239"/>
      <c r="XR74" s="239"/>
      <c r="XS74" s="239"/>
      <c r="XT74" s="239"/>
      <c r="XU74" s="239"/>
      <c r="XV74" s="239"/>
      <c r="XW74" s="239"/>
      <c r="XX74" s="239"/>
      <c r="XY74" s="239"/>
      <c r="XZ74" s="239"/>
      <c r="YA74" s="239"/>
      <c r="YB74" s="239"/>
      <c r="YC74" s="239"/>
      <c r="YD74" s="239"/>
      <c r="YE74" s="239"/>
      <c r="YF74" s="239"/>
      <c r="YG74" s="239"/>
      <c r="YH74" s="239"/>
      <c r="YI74" s="239"/>
      <c r="YJ74" s="239"/>
      <c r="YK74" s="239"/>
      <c r="YL74" s="239"/>
      <c r="YM74" s="239"/>
      <c r="YN74" s="239"/>
      <c r="YO74" s="239"/>
      <c r="YP74" s="239"/>
      <c r="YQ74" s="239"/>
      <c r="YR74" s="239"/>
      <c r="YS74" s="239"/>
      <c r="YT74" s="239"/>
      <c r="YU74" s="239"/>
      <c r="YV74" s="239"/>
      <c r="YW74" s="239"/>
      <c r="YX74" s="239"/>
      <c r="YY74" s="239"/>
      <c r="YZ74" s="239"/>
      <c r="ZA74" s="239"/>
      <c r="ZB74" s="239"/>
      <c r="ZC74" s="239"/>
      <c r="ZD74" s="239"/>
      <c r="ZE74" s="239"/>
      <c r="ZF74" s="239"/>
      <c r="ZG74" s="239"/>
      <c r="ZH74" s="239"/>
      <c r="ZI74" s="239"/>
      <c r="ZJ74" s="239"/>
      <c r="ZK74" s="239"/>
      <c r="ZL74" s="239"/>
      <c r="ZM74" s="239"/>
      <c r="ZN74" s="239"/>
      <c r="ZO74" s="239"/>
      <c r="ZP74" s="239"/>
      <c r="ZQ74" s="239"/>
      <c r="ZR74" s="239"/>
      <c r="ZS74" s="239"/>
      <c r="ZT74" s="239"/>
      <c r="ZU74" s="239"/>
      <c r="ZV74" s="239"/>
      <c r="ZW74" s="239"/>
      <c r="ZX74" s="239"/>
      <c r="ZY74" s="239"/>
      <c r="ZZ74" s="239"/>
      <c r="AAA74" s="239"/>
      <c r="AAB74" s="239"/>
      <c r="AAC74" s="239"/>
      <c r="AAD74" s="239"/>
      <c r="AAE74" s="239"/>
      <c r="AAF74" s="239"/>
      <c r="AAG74" s="239"/>
      <c r="AAH74" s="239"/>
      <c r="AAI74" s="239"/>
      <c r="AAJ74" s="239"/>
      <c r="AAK74" s="239"/>
      <c r="AAL74" s="239"/>
      <c r="AAM74" s="239"/>
      <c r="AAN74" s="239"/>
      <c r="AAO74" s="239"/>
      <c r="AAP74" s="239"/>
      <c r="AAQ74" s="239"/>
      <c r="AAR74" s="239"/>
      <c r="AAS74" s="239"/>
      <c r="AAT74" s="239"/>
      <c r="AAU74" s="239"/>
      <c r="AAV74" s="239"/>
      <c r="AAW74" s="239"/>
      <c r="AAX74" s="239"/>
      <c r="AAY74" s="239"/>
      <c r="AAZ74" s="239"/>
      <c r="ABA74" s="239"/>
      <c r="ABB74" s="239"/>
      <c r="ABC74" s="239"/>
      <c r="ABD74" s="239"/>
      <c r="ABE74" s="239"/>
      <c r="ABF74" s="239"/>
      <c r="ABG74" s="239"/>
      <c r="ABH74" s="239"/>
      <c r="ABI74" s="239"/>
      <c r="ABJ74" s="239"/>
      <c r="ABK74" s="239"/>
      <c r="ABL74" s="239"/>
      <c r="ABM74" s="239"/>
      <c r="ABN74" s="239"/>
      <c r="ABO74" s="239"/>
      <c r="ABP74" s="239"/>
      <c r="ABQ74" s="239"/>
      <c r="ABR74" s="239"/>
      <c r="ABS74" s="239"/>
      <c r="ABT74" s="239"/>
      <c r="ABU74" s="239"/>
      <c r="ABV74" s="239"/>
      <c r="ABW74" s="239"/>
      <c r="ABX74" s="239"/>
      <c r="ABY74" s="239"/>
      <c r="ABZ74" s="239"/>
      <c r="ACA74" s="239"/>
      <c r="ACB74" s="239"/>
      <c r="ACC74" s="239"/>
      <c r="ACD74" s="239"/>
      <c r="ACE74" s="239"/>
      <c r="ACF74" s="239"/>
      <c r="ACG74" s="239"/>
      <c r="ACH74" s="239"/>
      <c r="ACI74" s="239"/>
      <c r="ACJ74" s="239"/>
      <c r="ACK74" s="239"/>
      <c r="ACL74" s="239"/>
      <c r="ACM74" s="239"/>
      <c r="ACN74" s="239"/>
      <c r="ACO74" s="239"/>
      <c r="ACP74" s="239"/>
      <c r="ACQ74" s="239"/>
      <c r="ACR74" s="239"/>
      <c r="ACS74" s="239"/>
      <c r="ACT74" s="239"/>
      <c r="ACU74" s="239"/>
      <c r="ACV74" s="239"/>
      <c r="ACW74" s="239"/>
      <c r="ACX74" s="239"/>
      <c r="ACY74" s="239"/>
      <c r="ACZ74" s="239"/>
      <c r="ADA74" s="239"/>
      <c r="ADB74" s="239"/>
      <c r="ADC74" s="239"/>
      <c r="ADD74" s="239"/>
      <c r="ADE74" s="239"/>
      <c r="ADF74" s="239"/>
      <c r="ADG74" s="239"/>
      <c r="ADH74" s="239"/>
      <c r="ADI74" s="239"/>
      <c r="ADJ74" s="239"/>
      <c r="ADK74" s="239"/>
      <c r="ADL74" s="239"/>
      <c r="ADM74" s="239"/>
      <c r="ADN74" s="239"/>
      <c r="ADO74" s="239"/>
      <c r="ADP74" s="239"/>
      <c r="ADQ74" s="239"/>
      <c r="ADR74" s="239"/>
      <c r="ADS74" s="239"/>
      <c r="ADT74" s="239"/>
      <c r="ADU74" s="239"/>
      <c r="ADV74" s="239"/>
      <c r="ADW74" s="239"/>
      <c r="ADX74" s="239"/>
      <c r="ADY74" s="239"/>
      <c r="ADZ74" s="239"/>
      <c r="AEA74" s="239"/>
      <c r="AEB74" s="239"/>
      <c r="AEC74" s="239"/>
      <c r="AED74" s="239"/>
      <c r="AEE74" s="239"/>
      <c r="AEF74" s="239"/>
      <c r="AEG74" s="239"/>
      <c r="AEH74" s="239"/>
      <c r="AEI74" s="239"/>
      <c r="AEJ74" s="239"/>
      <c r="AEK74" s="239"/>
      <c r="AEL74" s="239"/>
      <c r="AEM74" s="239"/>
      <c r="AEN74" s="239"/>
      <c r="AEO74" s="239"/>
      <c r="AEP74" s="239"/>
      <c r="AEQ74" s="239"/>
      <c r="AER74" s="239"/>
      <c r="AES74" s="239"/>
      <c r="AET74" s="239"/>
      <c r="AEU74" s="239"/>
      <c r="AEV74" s="239"/>
      <c r="AEW74" s="239"/>
      <c r="AEX74" s="239"/>
      <c r="AEY74" s="239"/>
      <c r="AEZ74" s="239"/>
      <c r="AFA74" s="239"/>
      <c r="AFB74" s="239"/>
      <c r="AFC74" s="239"/>
      <c r="AFD74" s="239"/>
      <c r="AFE74" s="239"/>
      <c r="AFF74" s="239"/>
      <c r="AFG74" s="239"/>
      <c r="AFH74" s="239"/>
      <c r="AFI74" s="239"/>
      <c r="AFJ74" s="239"/>
      <c r="AFK74" s="239"/>
      <c r="AFL74" s="239"/>
      <c r="AFM74" s="239"/>
      <c r="AFN74" s="239"/>
      <c r="AFO74" s="239"/>
      <c r="AFP74" s="239"/>
      <c r="AFQ74" s="239"/>
      <c r="AFR74" s="239"/>
      <c r="AFS74" s="239"/>
      <c r="AFT74" s="239"/>
      <c r="AFU74" s="239"/>
      <c r="AFV74" s="239"/>
      <c r="AFW74" s="239"/>
      <c r="AFX74" s="239"/>
      <c r="AFY74" s="239"/>
      <c r="AFZ74" s="239"/>
      <c r="AGA74" s="239"/>
      <c r="AGB74" s="239"/>
      <c r="AGC74" s="239"/>
      <c r="AGD74" s="239"/>
      <c r="AGE74" s="239"/>
      <c r="AGF74" s="239"/>
      <c r="AGG74" s="239"/>
      <c r="AGH74" s="239"/>
      <c r="AGI74" s="239"/>
      <c r="AGJ74" s="239"/>
      <c r="AGK74" s="239"/>
      <c r="AGL74" s="239"/>
      <c r="AGM74" s="239"/>
      <c r="AGN74" s="239"/>
      <c r="AGO74" s="239"/>
      <c r="AGP74" s="239"/>
      <c r="AGQ74" s="239"/>
      <c r="AGR74" s="239"/>
      <c r="AGS74" s="239"/>
      <c r="AGT74" s="239"/>
      <c r="AGU74" s="239"/>
      <c r="AGV74" s="239"/>
      <c r="AGW74" s="239"/>
      <c r="AGX74" s="239"/>
      <c r="AGY74" s="239"/>
      <c r="AGZ74" s="239"/>
      <c r="AHA74" s="239"/>
      <c r="AHB74" s="239"/>
      <c r="AHC74" s="239"/>
      <c r="AHD74" s="239"/>
      <c r="AHE74" s="239"/>
      <c r="AHF74" s="239"/>
      <c r="AHG74" s="239"/>
      <c r="AHH74" s="239"/>
      <c r="AHI74" s="239"/>
      <c r="AHJ74" s="239"/>
      <c r="AHK74" s="239"/>
      <c r="AHL74" s="239"/>
      <c r="AHM74" s="239"/>
      <c r="AHN74" s="239"/>
      <c r="AHO74" s="239"/>
      <c r="AHP74" s="239"/>
      <c r="AHQ74" s="239"/>
      <c r="AHR74" s="239"/>
      <c r="AHS74" s="239"/>
      <c r="AHT74" s="239"/>
      <c r="AHU74" s="239"/>
      <c r="AHV74" s="239"/>
      <c r="AHW74" s="239"/>
      <c r="AHX74" s="239"/>
      <c r="AHY74" s="239"/>
      <c r="AHZ74" s="239"/>
      <c r="AIA74" s="239"/>
      <c r="AIB74" s="239"/>
      <c r="AIC74" s="239"/>
      <c r="AID74" s="239"/>
      <c r="AIE74" s="239"/>
      <c r="AIF74" s="239"/>
      <c r="AIG74" s="239"/>
      <c r="AIH74" s="239"/>
      <c r="AII74" s="239"/>
      <c r="AIJ74" s="239"/>
      <c r="AIK74" s="239"/>
      <c r="AIL74" s="239"/>
      <c r="AIM74" s="239"/>
      <c r="AIN74" s="239"/>
      <c r="AIO74" s="239"/>
      <c r="AIP74" s="239"/>
      <c r="AIQ74" s="239"/>
      <c r="AIR74" s="239"/>
      <c r="AIS74" s="239"/>
      <c r="AIT74" s="239"/>
      <c r="AIU74" s="239"/>
      <c r="AIV74" s="239"/>
      <c r="AIW74" s="239"/>
      <c r="AIX74" s="239"/>
      <c r="AIY74" s="239"/>
      <c r="AIZ74" s="239"/>
      <c r="AJA74" s="239"/>
      <c r="AJB74" s="239"/>
      <c r="AJC74" s="239"/>
      <c r="AJD74" s="239"/>
      <c r="AJE74" s="239"/>
      <c r="AJF74" s="239"/>
      <c r="AJG74" s="239"/>
      <c r="AJH74" s="239"/>
      <c r="AJI74" s="239"/>
      <c r="AJJ74" s="239"/>
      <c r="AJK74" s="239"/>
      <c r="AJL74" s="239"/>
      <c r="AJM74" s="239"/>
      <c r="AJN74" s="239"/>
      <c r="AJO74" s="239"/>
      <c r="AJP74" s="239"/>
      <c r="AJQ74" s="239"/>
      <c r="AJR74" s="239"/>
      <c r="AJS74" s="239"/>
      <c r="AJT74" s="239"/>
      <c r="AJU74" s="239"/>
      <c r="AJV74" s="239"/>
      <c r="AJW74" s="239"/>
      <c r="AJX74" s="239"/>
      <c r="AJY74" s="239"/>
      <c r="AJZ74" s="239"/>
      <c r="AKA74" s="239"/>
      <c r="AKB74" s="239"/>
      <c r="AKC74" s="239"/>
      <c r="AKD74" s="239"/>
      <c r="AKE74" s="239"/>
      <c r="AKF74" s="239"/>
      <c r="AKG74" s="239"/>
      <c r="AKH74" s="239"/>
      <c r="AKI74" s="239"/>
      <c r="AKJ74" s="239"/>
      <c r="AKK74" s="239"/>
      <c r="AKL74" s="239"/>
      <c r="AKM74" s="239"/>
      <c r="AKN74" s="239"/>
      <c r="AKO74" s="239"/>
      <c r="AKP74" s="239"/>
      <c r="AKQ74" s="239"/>
      <c r="AKR74" s="239"/>
      <c r="AKS74" s="239"/>
      <c r="AKT74" s="239"/>
      <c r="AKU74" s="239"/>
      <c r="AKV74" s="239"/>
      <c r="AKW74" s="239"/>
      <c r="AKX74" s="239"/>
      <c r="AKY74" s="239"/>
      <c r="AKZ74" s="239"/>
      <c r="ALA74" s="239"/>
      <c r="ALB74" s="239"/>
      <c r="ALC74" s="239"/>
      <c r="ALD74" s="239"/>
      <c r="ALE74" s="239"/>
      <c r="ALF74" s="239"/>
      <c r="ALG74" s="239"/>
      <c r="ALH74" s="239"/>
      <c r="ALI74" s="239"/>
      <c r="ALJ74" s="239"/>
      <c r="ALK74" s="239"/>
      <c r="ALL74" s="239"/>
      <c r="ALM74" s="239"/>
      <c r="ALN74" s="239"/>
      <c r="ALO74" s="239"/>
      <c r="ALP74" s="239"/>
      <c r="ALQ74" s="239"/>
      <c r="ALR74" s="239"/>
      <c r="ALS74" s="239"/>
      <c r="ALT74" s="239"/>
      <c r="ALU74" s="239"/>
      <c r="ALV74" s="239"/>
      <c r="ALW74" s="239"/>
      <c r="ALX74" s="239"/>
      <c r="ALY74" s="239"/>
      <c r="ALZ74" s="239"/>
      <c r="AMA74" s="239"/>
      <c r="AMB74" s="239"/>
      <c r="AMC74" s="239"/>
      <c r="AMD74" s="239"/>
      <c r="AME74" s="239"/>
      <c r="AMF74" s="239"/>
      <c r="AMG74" s="239"/>
      <c r="AMH74" s="239"/>
      <c r="AMI74" s="239"/>
      <c r="AMJ74" s="239"/>
      <c r="AMK74" s="239"/>
      <c r="AML74" s="239"/>
      <c r="AMM74" s="239"/>
      <c r="AMN74" s="239"/>
      <c r="AMO74" s="239"/>
      <c r="AMP74" s="239"/>
      <c r="AMQ74" s="239"/>
      <c r="AMR74" s="239"/>
      <c r="AMS74" s="239"/>
      <c r="AMT74" s="239"/>
      <c r="AMU74" s="239"/>
      <c r="AMV74" s="239"/>
      <c r="AMW74" s="239"/>
      <c r="AMX74" s="239"/>
      <c r="AMY74" s="239"/>
      <c r="AMZ74" s="239"/>
      <c r="ANA74" s="239"/>
      <c r="ANB74" s="239"/>
      <c r="ANC74" s="239"/>
      <c r="AND74" s="239"/>
      <c r="ANE74" s="239"/>
      <c r="ANF74" s="239"/>
      <c r="ANG74" s="239"/>
      <c r="ANH74" s="239"/>
      <c r="ANI74" s="239"/>
      <c r="ANJ74" s="239"/>
      <c r="ANK74" s="239"/>
      <c r="ANL74" s="239"/>
      <c r="ANM74" s="239"/>
      <c r="ANN74" s="239"/>
      <c r="ANO74" s="239"/>
      <c r="ANP74" s="239"/>
      <c r="ANQ74" s="239"/>
      <c r="ANR74" s="239"/>
      <c r="ANS74" s="239"/>
      <c r="ANT74" s="239"/>
      <c r="ANU74" s="239"/>
      <c r="ANV74" s="239"/>
      <c r="ANW74" s="239"/>
      <c r="ANX74" s="239"/>
      <c r="ANY74" s="239"/>
      <c r="ANZ74" s="239"/>
      <c r="AOA74" s="239"/>
      <c r="AOB74" s="239"/>
      <c r="AOC74" s="239"/>
      <c r="AOD74" s="239"/>
      <c r="AOE74" s="239"/>
      <c r="AOF74" s="239"/>
      <c r="AOG74" s="239"/>
      <c r="AOH74" s="239"/>
      <c r="AOI74" s="239"/>
      <c r="AOJ74" s="239"/>
      <c r="AOK74" s="239"/>
      <c r="AOL74" s="239"/>
      <c r="AOM74" s="239"/>
      <c r="AON74" s="239"/>
      <c r="AOO74" s="239"/>
      <c r="AOP74" s="239"/>
      <c r="AOQ74" s="239"/>
      <c r="AOR74" s="239"/>
      <c r="AOS74" s="239"/>
      <c r="AOT74" s="239"/>
      <c r="AOU74" s="239"/>
      <c r="AOV74" s="239"/>
      <c r="AOW74" s="239"/>
      <c r="AOX74" s="239"/>
      <c r="AOY74" s="239"/>
      <c r="AOZ74" s="239"/>
      <c r="APA74" s="239"/>
      <c r="APB74" s="239"/>
      <c r="APC74" s="239"/>
      <c r="APD74" s="239"/>
      <c r="APE74" s="239"/>
      <c r="APF74" s="239"/>
      <c r="APG74" s="239"/>
      <c r="APH74" s="239"/>
      <c r="API74" s="239"/>
      <c r="APJ74" s="239"/>
      <c r="APK74" s="239"/>
      <c r="APL74" s="239"/>
      <c r="APM74" s="239"/>
      <c r="APN74" s="239"/>
      <c r="APO74" s="239"/>
      <c r="APP74" s="239"/>
      <c r="APQ74" s="239"/>
      <c r="APR74" s="239"/>
      <c r="APS74" s="239"/>
      <c r="APT74" s="239"/>
      <c r="APU74" s="239"/>
      <c r="APV74" s="239"/>
      <c r="APW74" s="239"/>
      <c r="APX74" s="239"/>
      <c r="APY74" s="239"/>
      <c r="APZ74" s="239"/>
      <c r="AQA74" s="239"/>
      <c r="AQB74" s="239"/>
      <c r="AQC74" s="239"/>
      <c r="AQD74" s="239"/>
      <c r="AQE74" s="239"/>
      <c r="AQF74" s="239"/>
      <c r="AQG74" s="239"/>
      <c r="AQH74" s="239"/>
      <c r="AQI74" s="239"/>
      <c r="AQJ74" s="239"/>
      <c r="AQK74" s="239"/>
      <c r="AQL74" s="239"/>
      <c r="AQM74" s="239"/>
      <c r="AQN74" s="239"/>
      <c r="AQO74" s="239"/>
      <c r="AQP74" s="239"/>
      <c r="AQQ74" s="239"/>
      <c r="AQR74" s="239"/>
      <c r="AQS74" s="239"/>
      <c r="AQT74" s="239"/>
      <c r="AQU74" s="239"/>
      <c r="AQV74" s="239"/>
      <c r="AQW74" s="239"/>
      <c r="AQX74" s="239"/>
      <c r="AQY74" s="239"/>
      <c r="AQZ74" s="239"/>
      <c r="ARA74" s="239"/>
      <c r="ARB74" s="239"/>
      <c r="ARC74" s="239"/>
      <c r="ARD74" s="239"/>
      <c r="ARE74" s="239"/>
      <c r="ARF74" s="239"/>
      <c r="ARG74" s="239"/>
      <c r="ARH74" s="239"/>
      <c r="ARI74" s="239"/>
      <c r="ARJ74" s="239"/>
      <c r="ARK74" s="239"/>
      <c r="ARL74" s="239"/>
      <c r="ARM74" s="239"/>
      <c r="ARN74" s="239"/>
      <c r="ARO74" s="239"/>
      <c r="ARP74" s="239"/>
      <c r="ARQ74" s="239"/>
      <c r="ARR74" s="239"/>
      <c r="ARS74" s="239"/>
      <c r="ART74" s="239"/>
      <c r="ARU74" s="239"/>
      <c r="ARV74" s="239"/>
      <c r="ARW74" s="239"/>
      <c r="ARX74" s="239"/>
      <c r="ARY74" s="239"/>
      <c r="ARZ74" s="239"/>
      <c r="ASA74" s="239"/>
      <c r="ASB74" s="239"/>
      <c r="ASC74" s="239"/>
      <c r="ASD74" s="239"/>
      <c r="ASE74" s="239"/>
      <c r="ASF74" s="239"/>
      <c r="ASG74" s="239"/>
      <c r="ASH74" s="239"/>
      <c r="ASI74" s="239"/>
      <c r="ASJ74" s="239"/>
      <c r="ASK74" s="239"/>
      <c r="ASL74" s="239"/>
      <c r="ASM74" s="239"/>
      <c r="ASN74" s="239"/>
      <c r="ASO74" s="239"/>
      <c r="ASP74" s="239"/>
      <c r="ASQ74" s="239"/>
      <c r="ASR74" s="239"/>
      <c r="ASS74" s="239"/>
      <c r="AST74" s="239"/>
      <c r="ASU74" s="239"/>
      <c r="ASV74" s="239"/>
      <c r="ASW74" s="239"/>
      <c r="ASX74" s="239"/>
      <c r="ASY74" s="239"/>
      <c r="ASZ74" s="239"/>
      <c r="ATA74" s="239"/>
      <c r="ATB74" s="239"/>
      <c r="ATC74" s="239"/>
      <c r="ATD74" s="239"/>
      <c r="ATE74" s="239"/>
      <c r="ATF74" s="239"/>
      <c r="ATG74" s="239"/>
      <c r="ATH74" s="239"/>
      <c r="ATI74" s="239"/>
      <c r="ATJ74" s="239"/>
      <c r="ATK74" s="239"/>
      <c r="ATL74" s="239"/>
      <c r="ATM74" s="239"/>
      <c r="ATN74" s="239"/>
      <c r="ATO74" s="239"/>
      <c r="ATP74" s="239"/>
      <c r="ATQ74" s="239"/>
      <c r="ATR74" s="239"/>
      <c r="ATS74" s="239"/>
      <c r="ATT74" s="239"/>
      <c r="ATU74" s="239"/>
      <c r="ATV74" s="239"/>
      <c r="ATW74" s="239"/>
      <c r="ATX74" s="239"/>
      <c r="ATY74" s="239"/>
      <c r="ATZ74" s="239"/>
      <c r="AUA74" s="239"/>
      <c r="AUB74" s="239"/>
      <c r="AUC74" s="239"/>
      <c r="AUD74" s="239"/>
      <c r="AUE74" s="239"/>
      <c r="AUF74" s="239"/>
      <c r="AUG74" s="239"/>
      <c r="AUH74" s="239"/>
      <c r="AUI74" s="239"/>
      <c r="AUJ74" s="239"/>
      <c r="AUK74" s="239"/>
      <c r="AUL74" s="239"/>
      <c r="AUM74" s="239"/>
      <c r="AUN74" s="239"/>
      <c r="AUO74" s="239"/>
      <c r="AUP74" s="239"/>
      <c r="AUQ74" s="239"/>
      <c r="AUR74" s="239"/>
      <c r="AUS74" s="239"/>
      <c r="AUT74" s="239"/>
      <c r="AUU74" s="239"/>
      <c r="AUV74" s="239"/>
      <c r="AUW74" s="239"/>
      <c r="AUX74" s="239"/>
      <c r="AUY74" s="239"/>
      <c r="AUZ74" s="239"/>
      <c r="AVA74" s="239"/>
      <c r="AVB74" s="239"/>
      <c r="AVC74" s="239"/>
      <c r="AVD74" s="239"/>
      <c r="AVE74" s="239"/>
      <c r="AVF74" s="239"/>
      <c r="AVG74" s="239"/>
      <c r="AVH74" s="239"/>
      <c r="AVI74" s="239"/>
      <c r="AVJ74" s="239"/>
      <c r="AVK74" s="239"/>
      <c r="AVL74" s="239"/>
      <c r="AVM74" s="239"/>
      <c r="AVN74" s="239"/>
      <c r="AVO74" s="239"/>
      <c r="AVP74" s="239"/>
      <c r="AVQ74" s="239"/>
      <c r="AVR74" s="239"/>
      <c r="AVS74" s="239"/>
      <c r="AVT74" s="239"/>
      <c r="AVU74" s="239"/>
      <c r="AVV74" s="239"/>
      <c r="AVW74" s="239"/>
      <c r="AVX74" s="239"/>
      <c r="AVY74" s="239"/>
      <c r="AVZ74" s="239"/>
      <c r="AWA74" s="239"/>
      <c r="AWB74" s="239"/>
      <c r="AWC74" s="239"/>
      <c r="AWD74" s="239"/>
      <c r="AWE74" s="239"/>
      <c r="AWF74" s="239"/>
      <c r="AWG74" s="239"/>
      <c r="AWH74" s="239"/>
      <c r="AWI74" s="239"/>
      <c r="AWJ74" s="239"/>
      <c r="AWK74" s="239"/>
      <c r="AWL74" s="239"/>
      <c r="AWM74" s="239"/>
      <c r="AWN74" s="239"/>
      <c r="AWO74" s="239"/>
      <c r="AWP74" s="239"/>
      <c r="AWQ74" s="239"/>
      <c r="AWR74" s="239"/>
      <c r="AWS74" s="239"/>
      <c r="AWT74" s="239"/>
      <c r="AWU74" s="239"/>
      <c r="AWV74" s="239"/>
      <c r="AWW74" s="239"/>
      <c r="AWX74" s="239"/>
      <c r="AWY74" s="239"/>
      <c r="AWZ74" s="239"/>
      <c r="AXA74" s="239"/>
      <c r="AXB74" s="239"/>
      <c r="AXC74" s="239"/>
      <c r="AXD74" s="239"/>
      <c r="AXE74" s="239"/>
      <c r="AXF74" s="239"/>
      <c r="AXG74" s="239"/>
      <c r="AXH74" s="239"/>
      <c r="AXI74" s="239"/>
      <c r="AXJ74" s="239"/>
      <c r="AXK74" s="239"/>
      <c r="AXL74" s="239"/>
      <c r="AXM74" s="239"/>
      <c r="AXN74" s="239"/>
      <c r="AXO74" s="239"/>
      <c r="AXP74" s="239"/>
      <c r="AXQ74" s="239"/>
      <c r="AXR74" s="239"/>
      <c r="AXS74" s="239"/>
      <c r="AXT74" s="239"/>
      <c r="AXU74" s="239"/>
      <c r="AXV74" s="239"/>
      <c r="AXW74" s="239"/>
      <c r="AXX74" s="239"/>
      <c r="AXY74" s="239"/>
      <c r="AXZ74" s="239"/>
      <c r="AYA74" s="239"/>
      <c r="AYB74" s="239"/>
      <c r="AYC74" s="239"/>
      <c r="AYD74" s="239"/>
      <c r="AYE74" s="239"/>
      <c r="AYF74" s="239"/>
      <c r="AYG74" s="239"/>
      <c r="AYH74" s="239"/>
      <c r="AYI74" s="239"/>
      <c r="AYJ74" s="239"/>
      <c r="AYK74" s="239"/>
      <c r="AYL74" s="239"/>
      <c r="AYM74" s="239"/>
      <c r="AYN74" s="239"/>
      <c r="AYO74" s="239"/>
      <c r="AYP74" s="239"/>
      <c r="AYQ74" s="239"/>
      <c r="AYR74" s="239"/>
      <c r="AYS74" s="239"/>
      <c r="AYT74" s="239"/>
      <c r="AYU74" s="239"/>
      <c r="AYV74" s="239"/>
      <c r="AYW74" s="239"/>
      <c r="AYX74" s="239"/>
      <c r="AYY74" s="239"/>
      <c r="AYZ74" s="239"/>
      <c r="AZA74" s="239"/>
      <c r="AZB74" s="239"/>
      <c r="AZC74" s="239"/>
      <c r="AZD74" s="239"/>
      <c r="AZE74" s="239"/>
      <c r="AZF74" s="239"/>
      <c r="AZG74" s="239"/>
      <c r="AZH74" s="239"/>
      <c r="AZI74" s="239"/>
      <c r="AZJ74" s="239"/>
      <c r="AZK74" s="239"/>
      <c r="AZL74" s="239"/>
      <c r="AZM74" s="239"/>
      <c r="AZN74" s="239"/>
      <c r="AZO74" s="239"/>
      <c r="AZP74" s="239"/>
      <c r="AZQ74" s="239"/>
      <c r="AZR74" s="239"/>
      <c r="AZS74" s="239"/>
      <c r="AZT74" s="239"/>
      <c r="AZU74" s="239"/>
      <c r="AZV74" s="239"/>
      <c r="AZW74" s="239"/>
      <c r="AZX74" s="239"/>
      <c r="AZY74" s="239"/>
      <c r="AZZ74" s="239"/>
      <c r="BAA74" s="239"/>
      <c r="BAB74" s="239"/>
      <c r="BAC74" s="239"/>
      <c r="BAD74" s="239"/>
      <c r="BAE74" s="239"/>
      <c r="BAF74" s="239"/>
      <c r="BAG74" s="239"/>
      <c r="BAH74" s="239"/>
      <c r="BAI74" s="239"/>
      <c r="BAJ74" s="239"/>
      <c r="BAK74" s="239"/>
      <c r="BAL74" s="239"/>
      <c r="BAM74" s="239"/>
      <c r="BAN74" s="239"/>
      <c r="BAO74" s="239"/>
      <c r="BAP74" s="239"/>
      <c r="BAQ74" s="239"/>
      <c r="BAR74" s="239"/>
      <c r="BAS74" s="239"/>
      <c r="BAT74" s="239"/>
      <c r="BAU74" s="239"/>
      <c r="BAV74" s="239"/>
      <c r="BAW74" s="239"/>
      <c r="BAX74" s="239"/>
      <c r="BAY74" s="239"/>
      <c r="BAZ74" s="239"/>
      <c r="BBA74" s="239"/>
      <c r="BBB74" s="239"/>
      <c r="BBC74" s="239"/>
      <c r="BBD74" s="239"/>
      <c r="BBE74" s="239"/>
      <c r="BBF74" s="239"/>
      <c r="BBG74" s="239"/>
      <c r="BBH74" s="239"/>
      <c r="BBI74" s="239"/>
      <c r="BBJ74" s="239"/>
      <c r="BBK74" s="239"/>
      <c r="BBL74" s="239"/>
      <c r="BBM74" s="239"/>
      <c r="BBN74" s="239"/>
      <c r="BBO74" s="239"/>
      <c r="BBP74" s="239"/>
      <c r="BBQ74" s="239"/>
      <c r="BBR74" s="239"/>
      <c r="BBS74" s="239"/>
      <c r="BBT74" s="239"/>
      <c r="BBU74" s="239"/>
      <c r="BBV74" s="239"/>
      <c r="BBW74" s="239"/>
      <c r="BBX74" s="239"/>
      <c r="BBY74" s="239"/>
      <c r="BBZ74" s="239"/>
      <c r="BCA74" s="239"/>
      <c r="BCB74" s="239"/>
      <c r="BCC74" s="239"/>
      <c r="BCD74" s="239"/>
      <c r="BCE74" s="239"/>
      <c r="BCF74" s="239"/>
      <c r="BCG74" s="239"/>
      <c r="BCH74" s="239"/>
      <c r="BCI74" s="239"/>
      <c r="BCJ74" s="239"/>
      <c r="BCK74" s="239"/>
      <c r="BCL74" s="239"/>
      <c r="BCM74" s="239"/>
      <c r="BCN74" s="239"/>
      <c r="BCO74" s="239"/>
      <c r="BCP74" s="239"/>
      <c r="BCQ74" s="239"/>
      <c r="BCR74" s="239"/>
      <c r="BCS74" s="239"/>
      <c r="BCT74" s="239"/>
      <c r="BCU74" s="239"/>
      <c r="BCV74" s="239"/>
      <c r="BCW74" s="239"/>
      <c r="BCX74" s="239"/>
      <c r="BCY74" s="239"/>
      <c r="BCZ74" s="239"/>
      <c r="BDA74" s="239"/>
      <c r="BDB74" s="239"/>
      <c r="BDC74" s="239"/>
      <c r="BDD74" s="239"/>
      <c r="BDE74" s="239"/>
      <c r="BDF74" s="239"/>
      <c r="BDG74" s="239"/>
      <c r="BDH74" s="239"/>
      <c r="BDI74" s="239"/>
      <c r="BDJ74" s="239"/>
      <c r="BDK74" s="239"/>
      <c r="BDL74" s="239"/>
      <c r="BDM74" s="239"/>
      <c r="BDN74" s="239"/>
      <c r="BDO74" s="239"/>
      <c r="BDP74" s="239"/>
      <c r="BDQ74" s="239"/>
      <c r="BDR74" s="239"/>
      <c r="BDS74" s="239"/>
      <c r="BDT74" s="239"/>
      <c r="BDU74" s="239"/>
      <c r="BDV74" s="239"/>
      <c r="BDW74" s="239"/>
      <c r="BDX74" s="239"/>
      <c r="BDY74" s="239"/>
      <c r="BDZ74" s="239"/>
      <c r="BEA74" s="239"/>
      <c r="BEB74" s="239"/>
      <c r="BEC74" s="239"/>
      <c r="BED74" s="239"/>
      <c r="BEE74" s="239"/>
      <c r="BEF74" s="239"/>
      <c r="BEG74" s="239"/>
      <c r="BEH74" s="239"/>
      <c r="BEI74" s="239"/>
      <c r="BEJ74" s="239"/>
      <c r="BEK74" s="239"/>
      <c r="BEL74" s="239"/>
      <c r="BEM74" s="239"/>
      <c r="BEN74" s="239"/>
      <c r="BEO74" s="239"/>
      <c r="BEP74" s="239"/>
      <c r="BEQ74" s="239"/>
      <c r="BER74" s="239"/>
      <c r="BES74" s="239"/>
      <c r="BET74" s="239"/>
      <c r="BEU74" s="239"/>
      <c r="BEV74" s="239"/>
      <c r="BEW74" s="239"/>
      <c r="BEX74" s="239"/>
      <c r="BEY74" s="239"/>
      <c r="BEZ74" s="239"/>
      <c r="BFA74" s="239"/>
      <c r="BFB74" s="239"/>
      <c r="BFC74" s="239"/>
      <c r="BFD74" s="239"/>
      <c r="BFE74" s="239"/>
      <c r="BFF74" s="239"/>
      <c r="BFG74" s="239"/>
      <c r="BFH74" s="239"/>
      <c r="BFI74" s="239"/>
      <c r="BFJ74" s="239"/>
      <c r="BFK74" s="239"/>
      <c r="BFL74" s="239"/>
      <c r="BFM74" s="239"/>
      <c r="BFN74" s="239"/>
      <c r="BFO74" s="239"/>
      <c r="BFP74" s="239"/>
      <c r="BFQ74" s="239"/>
      <c r="BFR74" s="239"/>
      <c r="BFS74" s="239"/>
      <c r="BFT74" s="239"/>
      <c r="BFU74" s="239"/>
      <c r="BFV74" s="239"/>
      <c r="BFW74" s="239"/>
      <c r="BFX74" s="239"/>
      <c r="BFY74" s="239"/>
      <c r="BFZ74" s="239"/>
      <c r="BGA74" s="239"/>
      <c r="BGB74" s="239"/>
      <c r="BGC74" s="239"/>
      <c r="BGD74" s="239"/>
      <c r="BGE74" s="239"/>
      <c r="BGF74" s="239"/>
      <c r="BGG74" s="239"/>
      <c r="BGH74" s="239"/>
      <c r="BGI74" s="239"/>
      <c r="BGJ74" s="239"/>
      <c r="BGK74" s="239"/>
      <c r="BGL74" s="239"/>
      <c r="BGM74" s="239"/>
      <c r="BGN74" s="239"/>
      <c r="BGO74" s="239"/>
      <c r="BGP74" s="239"/>
      <c r="BGQ74" s="239"/>
      <c r="BGR74" s="239"/>
      <c r="BGS74" s="239"/>
      <c r="BGT74" s="239"/>
      <c r="BGU74" s="239"/>
      <c r="BGV74" s="239"/>
      <c r="BGW74" s="239"/>
      <c r="BGX74" s="239"/>
      <c r="BGY74" s="239"/>
      <c r="BGZ74" s="239"/>
      <c r="BHA74" s="239"/>
      <c r="BHB74" s="239"/>
      <c r="BHC74" s="239"/>
      <c r="BHD74" s="239"/>
      <c r="BHE74" s="239"/>
      <c r="BHF74" s="239"/>
      <c r="BHG74" s="239"/>
      <c r="BHH74" s="239"/>
      <c r="BHI74" s="239"/>
      <c r="BHJ74" s="239"/>
      <c r="BHK74" s="239"/>
      <c r="BHL74" s="239"/>
      <c r="BHM74" s="239"/>
      <c r="BHN74" s="239"/>
      <c r="BHO74" s="239"/>
      <c r="BHP74" s="239"/>
      <c r="BHQ74" s="239"/>
      <c r="BHR74" s="239"/>
      <c r="BHS74" s="239"/>
      <c r="BHT74" s="239"/>
      <c r="BHU74" s="239"/>
      <c r="BHV74" s="239"/>
      <c r="BHW74" s="239"/>
      <c r="BHX74" s="239"/>
      <c r="BHY74" s="239"/>
      <c r="BHZ74" s="239"/>
      <c r="BIA74" s="239"/>
      <c r="BIB74" s="239"/>
      <c r="BIC74" s="239"/>
      <c r="BID74" s="239"/>
      <c r="BIE74" s="239"/>
      <c r="BIF74" s="239"/>
      <c r="BIG74" s="239"/>
      <c r="BIH74" s="239"/>
      <c r="BII74" s="239"/>
      <c r="BIJ74" s="239"/>
      <c r="BIK74" s="239"/>
      <c r="BIL74" s="239"/>
      <c r="BIM74" s="239"/>
      <c r="BIN74" s="239"/>
      <c r="BIO74" s="239"/>
      <c r="BIP74" s="239"/>
      <c r="BIQ74" s="239"/>
      <c r="BIR74" s="239"/>
      <c r="BIS74" s="239"/>
      <c r="BIT74" s="239"/>
      <c r="BIU74" s="239"/>
      <c r="BIV74" s="239"/>
      <c r="BIW74" s="239"/>
      <c r="BIX74" s="239"/>
      <c r="BIY74" s="239"/>
      <c r="BIZ74" s="239"/>
      <c r="BJA74" s="239"/>
      <c r="BJB74" s="239"/>
      <c r="BJC74" s="239"/>
      <c r="BJD74" s="239"/>
      <c r="BJE74" s="239"/>
      <c r="BJF74" s="239"/>
      <c r="BJG74" s="239"/>
      <c r="BJH74" s="239"/>
      <c r="BJI74" s="239"/>
      <c r="BJJ74" s="239"/>
      <c r="BJK74" s="239"/>
      <c r="BJL74" s="239"/>
      <c r="BJM74" s="239"/>
      <c r="BJN74" s="239"/>
      <c r="BJO74" s="239"/>
      <c r="BJP74" s="239"/>
      <c r="BJQ74" s="239"/>
      <c r="BJR74" s="239"/>
      <c r="BJS74" s="239"/>
      <c r="BJT74" s="239"/>
      <c r="BJU74" s="239"/>
      <c r="BJV74" s="239"/>
      <c r="BJW74" s="239"/>
      <c r="BJX74" s="239"/>
      <c r="BJY74" s="239"/>
      <c r="BJZ74" s="239"/>
      <c r="BKA74" s="239"/>
      <c r="BKB74" s="239"/>
      <c r="BKC74" s="239"/>
      <c r="BKD74" s="239"/>
      <c r="BKE74" s="239"/>
      <c r="BKF74" s="239"/>
      <c r="BKG74" s="239"/>
      <c r="BKH74" s="239"/>
      <c r="BKI74" s="239"/>
      <c r="BKJ74" s="239"/>
      <c r="BKK74" s="239"/>
      <c r="BKL74" s="239"/>
      <c r="BKM74" s="239"/>
      <c r="BKN74" s="239"/>
      <c r="BKO74" s="239"/>
      <c r="BKP74" s="239"/>
      <c r="BKQ74" s="239"/>
      <c r="BKR74" s="239"/>
      <c r="BKS74" s="239"/>
      <c r="BKT74" s="239"/>
      <c r="BKU74" s="239"/>
      <c r="BKV74" s="239"/>
      <c r="BKW74" s="239"/>
      <c r="BKX74" s="239"/>
      <c r="BKY74" s="239"/>
      <c r="BKZ74" s="239"/>
      <c r="BLA74" s="239"/>
      <c r="BLB74" s="239"/>
      <c r="BLC74" s="239"/>
      <c r="BLD74" s="239"/>
      <c r="BLE74" s="239"/>
      <c r="BLF74" s="239"/>
      <c r="BLG74" s="239"/>
      <c r="BLH74" s="239"/>
      <c r="BLI74" s="239"/>
      <c r="BLJ74" s="239"/>
      <c r="BLK74" s="239"/>
      <c r="BLL74" s="239"/>
      <c r="BLM74" s="239"/>
      <c r="BLN74" s="239"/>
      <c r="BLO74" s="239"/>
      <c r="BLP74" s="239"/>
      <c r="BLQ74" s="239"/>
      <c r="BLR74" s="239"/>
      <c r="BLS74" s="239"/>
      <c r="BLT74" s="239"/>
      <c r="BLU74" s="239"/>
      <c r="BLV74" s="239"/>
      <c r="BLW74" s="239"/>
      <c r="BLX74" s="239"/>
      <c r="BLY74" s="239"/>
      <c r="BLZ74" s="239"/>
      <c r="BMA74" s="239"/>
      <c r="BMB74" s="239"/>
      <c r="BMC74" s="239"/>
      <c r="BMD74" s="239"/>
      <c r="BME74" s="239"/>
      <c r="BMF74" s="239"/>
      <c r="BMG74" s="239"/>
      <c r="BMH74" s="239"/>
      <c r="BMI74" s="239"/>
      <c r="BMJ74" s="239"/>
      <c r="BMK74" s="239"/>
      <c r="BML74" s="239"/>
      <c r="BMM74" s="239"/>
      <c r="BMN74" s="239"/>
      <c r="BMO74" s="239"/>
      <c r="BMP74" s="239"/>
      <c r="BMQ74" s="239"/>
      <c r="BMR74" s="239"/>
      <c r="BMS74" s="239"/>
      <c r="BMT74" s="239"/>
      <c r="BMU74" s="239"/>
      <c r="BMV74" s="239"/>
      <c r="BMW74" s="239"/>
      <c r="BMX74" s="239"/>
      <c r="BMY74" s="239"/>
      <c r="BMZ74" s="239"/>
      <c r="BNA74" s="239"/>
      <c r="BNB74" s="239"/>
      <c r="BNC74" s="239"/>
      <c r="BND74" s="239"/>
      <c r="BNE74" s="239"/>
      <c r="BNF74" s="239"/>
      <c r="BNG74" s="239"/>
      <c r="BNH74" s="239"/>
      <c r="BNI74" s="239"/>
      <c r="BNJ74" s="239"/>
      <c r="BNK74" s="239"/>
      <c r="BNL74" s="239"/>
      <c r="BNM74" s="239"/>
      <c r="BNN74" s="239"/>
      <c r="BNO74" s="239"/>
      <c r="BNP74" s="239"/>
      <c r="BNQ74" s="239"/>
      <c r="BNR74" s="239"/>
      <c r="BNS74" s="239"/>
      <c r="BNT74" s="239"/>
      <c r="BNU74" s="239"/>
      <c r="BNV74" s="239"/>
      <c r="BNW74" s="239"/>
      <c r="BNX74" s="239"/>
      <c r="BNY74" s="239"/>
      <c r="BNZ74" s="239"/>
      <c r="BOA74" s="239"/>
      <c r="BOB74" s="239"/>
      <c r="BOC74" s="239"/>
      <c r="BOD74" s="239"/>
      <c r="BOE74" s="239"/>
      <c r="BOF74" s="239"/>
      <c r="BOG74" s="239"/>
      <c r="BOH74" s="239"/>
      <c r="BOI74" s="239"/>
      <c r="BOJ74" s="239"/>
      <c r="BOK74" s="239"/>
      <c r="BOL74" s="239"/>
      <c r="BOM74" s="239"/>
      <c r="BON74" s="239"/>
      <c r="BOO74" s="239"/>
      <c r="BOP74" s="239"/>
      <c r="BOQ74" s="239"/>
      <c r="BOR74" s="239"/>
      <c r="BOS74" s="239"/>
      <c r="BOT74" s="239"/>
      <c r="BOU74" s="239"/>
      <c r="BOV74" s="239"/>
      <c r="BOW74" s="239"/>
      <c r="BOX74" s="239"/>
      <c r="BOY74" s="239"/>
      <c r="BOZ74" s="239"/>
      <c r="BPA74" s="239"/>
      <c r="BPB74" s="239"/>
      <c r="BPC74" s="239"/>
      <c r="BPD74" s="239"/>
      <c r="BPE74" s="239"/>
      <c r="BPF74" s="239"/>
      <c r="BPG74" s="239"/>
      <c r="BPH74" s="239"/>
      <c r="BPI74" s="239"/>
      <c r="BPJ74" s="239"/>
      <c r="BPK74" s="239"/>
      <c r="BPL74" s="239"/>
      <c r="BPM74" s="239"/>
      <c r="BPN74" s="239"/>
      <c r="BPO74" s="239"/>
      <c r="BPP74" s="239"/>
      <c r="BPQ74" s="239"/>
      <c r="BPR74" s="239"/>
      <c r="BPS74" s="239"/>
      <c r="BPT74" s="239"/>
      <c r="BPU74" s="239"/>
      <c r="BPV74" s="239"/>
      <c r="BPW74" s="239"/>
      <c r="BPX74" s="239"/>
      <c r="BPY74" s="239"/>
      <c r="BPZ74" s="239"/>
      <c r="BQA74" s="239"/>
      <c r="BQB74" s="239"/>
      <c r="BQC74" s="239"/>
      <c r="BQD74" s="239"/>
      <c r="BQE74" s="239"/>
      <c r="BQF74" s="239"/>
      <c r="BQG74" s="239"/>
      <c r="BQH74" s="239"/>
      <c r="BQI74" s="239"/>
      <c r="BQJ74" s="239"/>
      <c r="BQK74" s="239"/>
      <c r="BQL74" s="239"/>
      <c r="BQM74" s="239"/>
      <c r="BQN74" s="239"/>
      <c r="BQO74" s="239"/>
      <c r="BQP74" s="239"/>
      <c r="BQQ74" s="239"/>
      <c r="BQR74" s="239"/>
      <c r="BQS74" s="239"/>
      <c r="BQT74" s="239"/>
      <c r="BQU74" s="239"/>
      <c r="BQV74" s="239"/>
      <c r="BQW74" s="239"/>
      <c r="BQX74" s="239"/>
      <c r="BQY74" s="239"/>
      <c r="BQZ74" s="239"/>
      <c r="BRA74" s="239"/>
      <c r="BRB74" s="239"/>
      <c r="BRC74" s="239"/>
      <c r="BRD74" s="239"/>
      <c r="BRE74" s="239"/>
      <c r="BRF74" s="239"/>
      <c r="BRG74" s="239"/>
      <c r="BRH74" s="239"/>
      <c r="BRI74" s="239"/>
      <c r="BRJ74" s="239"/>
      <c r="BRK74" s="239"/>
      <c r="BRL74" s="239"/>
      <c r="BRM74" s="239"/>
      <c r="BRN74" s="239"/>
      <c r="BRO74" s="239"/>
      <c r="BRP74" s="239"/>
      <c r="BRQ74" s="239"/>
      <c r="BRR74" s="239"/>
      <c r="BRS74" s="239"/>
      <c r="BRT74" s="239"/>
      <c r="BRU74" s="239"/>
      <c r="BRV74" s="239"/>
      <c r="BRW74" s="239"/>
      <c r="BRX74" s="239"/>
      <c r="BRY74" s="239"/>
      <c r="BRZ74" s="239"/>
      <c r="BSA74" s="239"/>
      <c r="BSB74" s="239"/>
      <c r="BSC74" s="239"/>
      <c r="BSD74" s="239"/>
      <c r="BSE74" s="239"/>
      <c r="BSF74" s="239"/>
      <c r="BSG74" s="239"/>
      <c r="BSH74" s="239"/>
      <c r="BSI74" s="239"/>
      <c r="BSJ74" s="239"/>
      <c r="BSK74" s="239"/>
      <c r="BSL74" s="239"/>
      <c r="BSM74" s="239"/>
      <c r="BSN74" s="239"/>
      <c r="BSO74" s="239"/>
      <c r="BSP74" s="239"/>
      <c r="BSQ74" s="239"/>
      <c r="BSR74" s="239"/>
      <c r="BSS74" s="239"/>
      <c r="BST74" s="239"/>
      <c r="BSU74" s="239"/>
      <c r="BSV74" s="239"/>
      <c r="BSW74" s="239"/>
      <c r="BSX74" s="239"/>
      <c r="BSY74" s="239"/>
      <c r="BSZ74" s="239"/>
      <c r="BTA74" s="239"/>
      <c r="BTB74" s="239"/>
      <c r="BTC74" s="239"/>
      <c r="BTD74" s="239"/>
      <c r="BTE74" s="239"/>
      <c r="BTF74" s="239"/>
      <c r="BTG74" s="239"/>
      <c r="BTH74" s="239"/>
      <c r="BTI74" s="239"/>
      <c r="BTJ74" s="239"/>
      <c r="BTK74" s="239"/>
      <c r="BTL74" s="239"/>
      <c r="BTM74" s="239"/>
      <c r="BTN74" s="239"/>
      <c r="BTO74" s="239"/>
      <c r="BTP74" s="239"/>
      <c r="BTQ74" s="239"/>
      <c r="BTR74" s="239"/>
      <c r="BTS74" s="239"/>
      <c r="BTT74" s="239"/>
      <c r="BTU74" s="239"/>
      <c r="BTV74" s="239"/>
      <c r="BTW74" s="239"/>
      <c r="BTX74" s="239"/>
      <c r="BTY74" s="239"/>
      <c r="BTZ74" s="239"/>
      <c r="BUA74" s="239"/>
      <c r="BUB74" s="239"/>
      <c r="BUC74" s="239"/>
      <c r="BUD74" s="239"/>
      <c r="BUE74" s="239"/>
      <c r="BUF74" s="239"/>
      <c r="BUG74" s="239"/>
      <c r="BUH74" s="239"/>
      <c r="BUI74" s="239"/>
      <c r="BUJ74" s="239"/>
      <c r="BUK74" s="239"/>
      <c r="BUL74" s="239"/>
      <c r="BUM74" s="239"/>
      <c r="BUN74" s="239"/>
      <c r="BUO74" s="239"/>
      <c r="BUP74" s="239"/>
      <c r="BUQ74" s="239"/>
      <c r="BUR74" s="239"/>
      <c r="BUS74" s="239"/>
      <c r="BUT74" s="239"/>
      <c r="BUU74" s="239"/>
      <c r="BUV74" s="239"/>
      <c r="BUW74" s="239"/>
      <c r="BUX74" s="239"/>
      <c r="BUY74" s="239"/>
      <c r="BUZ74" s="239"/>
      <c r="BVA74" s="239"/>
      <c r="BVB74" s="239"/>
      <c r="BVC74" s="239"/>
      <c r="BVD74" s="239"/>
      <c r="BVE74" s="239"/>
      <c r="BVF74" s="239"/>
      <c r="BVG74" s="239"/>
      <c r="BVH74" s="239"/>
      <c r="BVI74" s="239"/>
      <c r="BVJ74" s="239"/>
      <c r="BVK74" s="239"/>
      <c r="BVL74" s="239"/>
      <c r="BVM74" s="239"/>
      <c r="BVN74" s="239"/>
      <c r="BVO74" s="239"/>
      <c r="BVP74" s="239"/>
      <c r="BVQ74" s="239"/>
      <c r="BVR74" s="239"/>
      <c r="BVS74" s="239"/>
      <c r="BVT74" s="239"/>
      <c r="BVU74" s="239"/>
      <c r="BVV74" s="239"/>
      <c r="BVW74" s="239"/>
      <c r="BVX74" s="239"/>
      <c r="BVY74" s="239"/>
      <c r="BVZ74" s="239"/>
      <c r="BWA74" s="239"/>
      <c r="BWB74" s="239"/>
      <c r="BWC74" s="239"/>
      <c r="BWD74" s="239"/>
      <c r="BWE74" s="239"/>
      <c r="BWF74" s="239"/>
      <c r="BWG74" s="239"/>
      <c r="BWH74" s="239"/>
      <c r="BWI74" s="239"/>
      <c r="BWJ74" s="239"/>
      <c r="BWK74" s="239"/>
      <c r="BWL74" s="239"/>
      <c r="BWM74" s="239"/>
      <c r="BWN74" s="239"/>
      <c r="BWO74" s="239"/>
      <c r="BWP74" s="239"/>
      <c r="BWQ74" s="239"/>
      <c r="BWR74" s="239"/>
      <c r="BWS74" s="239"/>
      <c r="BWT74" s="239"/>
      <c r="BWU74" s="239"/>
      <c r="BWV74" s="239"/>
      <c r="BWW74" s="239"/>
      <c r="BWX74" s="239"/>
      <c r="BWY74" s="239"/>
      <c r="BWZ74" s="239"/>
      <c r="BXA74" s="239"/>
      <c r="BXB74" s="239"/>
      <c r="BXC74" s="239"/>
      <c r="BXD74" s="239"/>
      <c r="BXE74" s="239"/>
      <c r="BXF74" s="239"/>
      <c r="BXG74" s="239"/>
      <c r="BXH74" s="239"/>
      <c r="BXI74" s="239"/>
      <c r="BXJ74" s="239"/>
      <c r="BXK74" s="239"/>
      <c r="BXL74" s="239"/>
      <c r="BXM74" s="239"/>
      <c r="BXN74" s="239"/>
      <c r="BXO74" s="239"/>
      <c r="BXP74" s="239"/>
      <c r="BXQ74" s="239"/>
      <c r="BXR74" s="239"/>
      <c r="BXS74" s="239"/>
      <c r="BXT74" s="239"/>
      <c r="BXU74" s="239"/>
      <c r="BXV74" s="239"/>
      <c r="BXW74" s="239"/>
      <c r="BXX74" s="239"/>
      <c r="BXY74" s="239"/>
      <c r="BXZ74" s="239"/>
      <c r="BYA74" s="239"/>
      <c r="BYB74" s="239"/>
      <c r="BYC74" s="239"/>
      <c r="BYD74" s="239"/>
      <c r="BYE74" s="239"/>
      <c r="BYF74" s="239"/>
      <c r="BYG74" s="239"/>
      <c r="BYH74" s="239"/>
      <c r="BYI74" s="239"/>
      <c r="BYJ74" s="239"/>
      <c r="BYK74" s="239"/>
      <c r="BYL74" s="239"/>
      <c r="BYM74" s="239"/>
      <c r="BYN74" s="239"/>
      <c r="BYO74" s="239"/>
      <c r="BYP74" s="239"/>
      <c r="BYQ74" s="239"/>
      <c r="BYR74" s="239"/>
      <c r="BYS74" s="239"/>
      <c r="BYT74" s="239"/>
      <c r="BYU74" s="239"/>
      <c r="BYV74" s="239"/>
      <c r="BYW74" s="239"/>
      <c r="BYX74" s="239"/>
      <c r="BYY74" s="239"/>
      <c r="BYZ74" s="239"/>
      <c r="BZA74" s="239"/>
      <c r="BZB74" s="239"/>
      <c r="BZC74" s="239"/>
      <c r="BZD74" s="239"/>
      <c r="BZE74" s="239"/>
      <c r="BZF74" s="239"/>
      <c r="BZG74" s="239"/>
      <c r="BZH74" s="239"/>
      <c r="BZI74" s="239"/>
      <c r="BZJ74" s="239"/>
      <c r="BZK74" s="239"/>
      <c r="BZL74" s="239"/>
      <c r="BZM74" s="239"/>
      <c r="BZN74" s="239"/>
      <c r="BZO74" s="239"/>
      <c r="BZP74" s="239"/>
      <c r="BZQ74" s="239"/>
      <c r="BZR74" s="239"/>
      <c r="BZS74" s="239"/>
      <c r="BZT74" s="239"/>
      <c r="BZU74" s="239"/>
      <c r="BZV74" s="239"/>
      <c r="BZW74" s="239"/>
      <c r="BZX74" s="239"/>
      <c r="BZY74" s="239"/>
      <c r="BZZ74" s="239"/>
      <c r="CAA74" s="239"/>
      <c r="CAB74" s="239"/>
      <c r="CAC74" s="239"/>
      <c r="CAD74" s="239"/>
      <c r="CAE74" s="239"/>
      <c r="CAF74" s="239"/>
      <c r="CAG74" s="239"/>
      <c r="CAH74" s="239"/>
      <c r="CAI74" s="239"/>
      <c r="CAJ74" s="239"/>
      <c r="CAK74" s="239"/>
      <c r="CAL74" s="239"/>
      <c r="CAM74" s="239"/>
      <c r="CAN74" s="239"/>
      <c r="CAO74" s="239"/>
      <c r="CAP74" s="239"/>
      <c r="CAQ74" s="239"/>
      <c r="CAR74" s="239"/>
      <c r="CAS74" s="239"/>
      <c r="CAT74" s="239"/>
      <c r="CAU74" s="239"/>
      <c r="CAV74" s="239"/>
      <c r="CAW74" s="239"/>
      <c r="CAX74" s="239"/>
      <c r="CAY74" s="239"/>
      <c r="CAZ74" s="239"/>
      <c r="CBA74" s="239"/>
      <c r="CBB74" s="239"/>
      <c r="CBC74" s="239"/>
      <c r="CBD74" s="239"/>
      <c r="CBE74" s="239"/>
      <c r="CBF74" s="239"/>
      <c r="CBG74" s="239"/>
      <c r="CBH74" s="239"/>
      <c r="CBI74" s="239"/>
      <c r="CBJ74" s="239"/>
      <c r="CBK74" s="239"/>
      <c r="CBL74" s="239"/>
      <c r="CBM74" s="239"/>
      <c r="CBN74" s="239"/>
      <c r="CBO74" s="239"/>
      <c r="CBP74" s="239"/>
      <c r="CBQ74" s="239"/>
      <c r="CBR74" s="239"/>
      <c r="CBS74" s="239"/>
      <c r="CBT74" s="239"/>
      <c r="CBU74" s="239"/>
      <c r="CBV74" s="239"/>
      <c r="CBW74" s="239"/>
      <c r="CBX74" s="239"/>
      <c r="CBY74" s="239"/>
      <c r="CBZ74" s="239"/>
      <c r="CCA74" s="239"/>
      <c r="CCB74" s="239"/>
      <c r="CCC74" s="239"/>
      <c r="CCD74" s="239"/>
      <c r="CCE74" s="239"/>
      <c r="CCF74" s="239"/>
      <c r="CCG74" s="239"/>
      <c r="CCH74" s="239"/>
      <c r="CCI74" s="239"/>
      <c r="CCJ74" s="239"/>
      <c r="CCK74" s="239"/>
      <c r="CCL74" s="239"/>
      <c r="CCM74" s="239"/>
      <c r="CCN74" s="239"/>
      <c r="CCO74" s="239"/>
      <c r="CCP74" s="239"/>
      <c r="CCQ74" s="239"/>
      <c r="CCR74" s="239"/>
      <c r="CCS74" s="239"/>
      <c r="CCT74" s="239"/>
      <c r="CCU74" s="239"/>
      <c r="CCV74" s="239"/>
      <c r="CCW74" s="239"/>
      <c r="CCX74" s="239"/>
      <c r="CCY74" s="239"/>
      <c r="CCZ74" s="239"/>
      <c r="CDA74" s="239"/>
      <c r="CDB74" s="239"/>
      <c r="CDC74" s="239"/>
      <c r="CDD74" s="239"/>
      <c r="CDE74" s="239"/>
      <c r="CDF74" s="239"/>
      <c r="CDG74" s="239"/>
      <c r="CDH74" s="239"/>
      <c r="CDI74" s="239"/>
      <c r="CDJ74" s="239"/>
      <c r="CDK74" s="239"/>
      <c r="CDL74" s="239"/>
      <c r="CDM74" s="239"/>
      <c r="CDN74" s="239"/>
      <c r="CDO74" s="239"/>
      <c r="CDP74" s="239"/>
      <c r="CDQ74" s="239"/>
      <c r="CDR74" s="239"/>
      <c r="CDS74" s="239"/>
      <c r="CDT74" s="239"/>
      <c r="CDU74" s="239"/>
      <c r="CDV74" s="239"/>
      <c r="CDW74" s="239"/>
      <c r="CDX74" s="239"/>
      <c r="CDY74" s="239"/>
      <c r="CDZ74" s="239"/>
      <c r="CEA74" s="239"/>
      <c r="CEB74" s="239"/>
      <c r="CEC74" s="239"/>
      <c r="CED74" s="239"/>
      <c r="CEE74" s="239"/>
      <c r="CEF74" s="239"/>
      <c r="CEG74" s="239"/>
      <c r="CEH74" s="239"/>
      <c r="CEI74" s="239"/>
      <c r="CEJ74" s="239"/>
      <c r="CEK74" s="239"/>
      <c r="CEL74" s="239"/>
      <c r="CEM74" s="239"/>
      <c r="CEN74" s="239"/>
      <c r="CEO74" s="239"/>
      <c r="CEP74" s="239"/>
      <c r="CEQ74" s="239"/>
      <c r="CER74" s="239"/>
      <c r="CES74" s="239"/>
      <c r="CET74" s="239"/>
      <c r="CEU74" s="239"/>
      <c r="CEV74" s="239"/>
      <c r="CEW74" s="239"/>
      <c r="CEX74" s="239"/>
      <c r="CEY74" s="239"/>
      <c r="CEZ74" s="239"/>
      <c r="CFA74" s="239"/>
      <c r="CFB74" s="239"/>
      <c r="CFC74" s="239"/>
      <c r="CFD74" s="239"/>
      <c r="CFE74" s="239"/>
      <c r="CFF74" s="239"/>
      <c r="CFG74" s="239"/>
      <c r="CFH74" s="239"/>
      <c r="CFI74" s="239"/>
      <c r="CFJ74" s="239"/>
      <c r="CFK74" s="239"/>
      <c r="CFL74" s="239"/>
      <c r="CFM74" s="239"/>
      <c r="CFN74" s="239"/>
      <c r="CFO74" s="239"/>
      <c r="CFP74" s="239"/>
      <c r="CFQ74" s="239"/>
      <c r="CFR74" s="239"/>
      <c r="CFS74" s="239"/>
      <c r="CFT74" s="239"/>
      <c r="CFU74" s="239"/>
      <c r="CFV74" s="239"/>
      <c r="CFW74" s="239"/>
      <c r="CFX74" s="239"/>
      <c r="CFY74" s="239"/>
      <c r="CFZ74" s="239"/>
      <c r="CGA74" s="239"/>
      <c r="CGB74" s="239"/>
      <c r="CGC74" s="239"/>
      <c r="CGD74" s="239"/>
      <c r="CGE74" s="239"/>
      <c r="CGF74" s="239"/>
      <c r="CGG74" s="239"/>
      <c r="CGH74" s="239"/>
      <c r="CGI74" s="239"/>
      <c r="CGJ74" s="239"/>
      <c r="CGK74" s="239"/>
      <c r="CGL74" s="239"/>
      <c r="CGM74" s="239"/>
      <c r="CGN74" s="239"/>
      <c r="CGO74" s="239"/>
      <c r="CGP74" s="239"/>
      <c r="CGQ74" s="239"/>
      <c r="CGR74" s="239"/>
      <c r="CGS74" s="239"/>
      <c r="CGT74" s="239"/>
      <c r="CGU74" s="239"/>
      <c r="CGV74" s="239"/>
      <c r="CGW74" s="239"/>
      <c r="CGX74" s="239"/>
      <c r="CGY74" s="239"/>
      <c r="CGZ74" s="239"/>
      <c r="CHA74" s="239"/>
      <c r="CHB74" s="239"/>
      <c r="CHC74" s="239"/>
      <c r="CHD74" s="239"/>
      <c r="CHE74" s="239"/>
      <c r="CHF74" s="239"/>
      <c r="CHG74" s="239"/>
      <c r="CHH74" s="239"/>
      <c r="CHI74" s="239"/>
      <c r="CHJ74" s="239"/>
      <c r="CHK74" s="239"/>
      <c r="CHL74" s="239"/>
      <c r="CHM74" s="239"/>
      <c r="CHN74" s="239"/>
      <c r="CHO74" s="239"/>
      <c r="CHP74" s="239"/>
      <c r="CHQ74" s="239"/>
      <c r="CHR74" s="239"/>
      <c r="CHS74" s="239"/>
      <c r="CHT74" s="239"/>
      <c r="CHU74" s="239"/>
      <c r="CHV74" s="239"/>
      <c r="CHW74" s="239"/>
      <c r="CHX74" s="239"/>
      <c r="CHY74" s="239"/>
      <c r="CHZ74" s="239"/>
      <c r="CIA74" s="239"/>
      <c r="CIB74" s="239"/>
      <c r="CIC74" s="239"/>
      <c r="CID74" s="239"/>
      <c r="CIE74" s="239"/>
      <c r="CIF74" s="239"/>
      <c r="CIG74" s="239"/>
      <c r="CIH74" s="239"/>
      <c r="CII74" s="239"/>
      <c r="CIJ74" s="239"/>
      <c r="CIK74" s="239"/>
      <c r="CIL74" s="239"/>
      <c r="CIM74" s="239"/>
      <c r="CIN74" s="239"/>
      <c r="CIO74" s="239"/>
      <c r="CIP74" s="239"/>
      <c r="CIQ74" s="239"/>
      <c r="CIR74" s="239"/>
      <c r="CIS74" s="239"/>
      <c r="CIT74" s="239"/>
      <c r="CIU74" s="239"/>
      <c r="CIV74" s="239"/>
      <c r="CIW74" s="239"/>
      <c r="CIX74" s="239"/>
      <c r="CIY74" s="239"/>
      <c r="CIZ74" s="239"/>
      <c r="CJA74" s="239"/>
      <c r="CJB74" s="239"/>
      <c r="CJC74" s="239"/>
      <c r="CJD74" s="239"/>
      <c r="CJE74" s="239"/>
      <c r="CJF74" s="239"/>
      <c r="CJG74" s="239"/>
      <c r="CJH74" s="239"/>
      <c r="CJI74" s="239"/>
      <c r="CJJ74" s="239"/>
      <c r="CJK74" s="239"/>
      <c r="CJL74" s="239"/>
      <c r="CJM74" s="239"/>
      <c r="CJN74" s="239"/>
      <c r="CJO74" s="239"/>
      <c r="CJP74" s="239"/>
      <c r="CJQ74" s="239"/>
      <c r="CJR74" s="239"/>
      <c r="CJS74" s="239"/>
      <c r="CJT74" s="239"/>
      <c r="CJU74" s="239"/>
      <c r="CJV74" s="239"/>
      <c r="CJW74" s="239"/>
      <c r="CJX74" s="239"/>
      <c r="CJY74" s="239"/>
      <c r="CJZ74" s="239"/>
      <c r="CKA74" s="239"/>
      <c r="CKB74" s="239"/>
      <c r="CKC74" s="239"/>
      <c r="CKD74" s="239"/>
      <c r="CKE74" s="239"/>
      <c r="CKF74" s="239"/>
      <c r="CKG74" s="239"/>
      <c r="CKH74" s="239"/>
      <c r="CKI74" s="239"/>
      <c r="CKJ74" s="239"/>
      <c r="CKK74" s="239"/>
      <c r="CKL74" s="239"/>
      <c r="CKM74" s="239"/>
      <c r="CKN74" s="239"/>
      <c r="CKO74" s="239"/>
      <c r="CKP74" s="239"/>
      <c r="CKQ74" s="239"/>
      <c r="CKR74" s="239"/>
      <c r="CKS74" s="239"/>
      <c r="CKT74" s="239"/>
      <c r="CKU74" s="239"/>
      <c r="CKV74" s="239"/>
      <c r="CKW74" s="239"/>
      <c r="CKX74" s="239"/>
      <c r="CKY74" s="239"/>
      <c r="CKZ74" s="239"/>
      <c r="CLA74" s="239"/>
      <c r="CLB74" s="239"/>
      <c r="CLC74" s="239"/>
      <c r="CLD74" s="239"/>
      <c r="CLE74" s="239"/>
      <c r="CLF74" s="239"/>
      <c r="CLG74" s="239"/>
      <c r="CLH74" s="239"/>
      <c r="CLI74" s="239"/>
      <c r="CLJ74" s="239"/>
      <c r="CLK74" s="239"/>
      <c r="CLL74" s="239"/>
      <c r="CLM74" s="239"/>
      <c r="CLN74" s="239"/>
      <c r="CLO74" s="239"/>
      <c r="CLP74" s="239"/>
      <c r="CLQ74" s="239"/>
      <c r="CLR74" s="239"/>
      <c r="CLS74" s="239"/>
      <c r="CLT74" s="239"/>
      <c r="CLU74" s="239"/>
      <c r="CLV74" s="239"/>
      <c r="CLW74" s="239"/>
      <c r="CLX74" s="239"/>
      <c r="CLY74" s="239"/>
      <c r="CLZ74" s="239"/>
      <c r="CMA74" s="239"/>
      <c r="CMB74" s="239"/>
      <c r="CMC74" s="239"/>
      <c r="CMD74" s="239"/>
      <c r="CME74" s="239"/>
      <c r="CMF74" s="239"/>
      <c r="CMG74" s="239"/>
      <c r="CMH74" s="239"/>
      <c r="CMI74" s="239"/>
      <c r="CMJ74" s="239"/>
      <c r="CMK74" s="239"/>
      <c r="CML74" s="239"/>
      <c r="CMM74" s="239"/>
      <c r="CMN74" s="239"/>
      <c r="CMO74" s="239"/>
      <c r="CMP74" s="239"/>
      <c r="CMQ74" s="239"/>
      <c r="CMR74" s="239"/>
      <c r="CMS74" s="239"/>
      <c r="CMT74" s="239"/>
      <c r="CMU74" s="239"/>
      <c r="CMV74" s="239"/>
      <c r="CMW74" s="239"/>
      <c r="CMX74" s="239"/>
      <c r="CMY74" s="239"/>
      <c r="CMZ74" s="239"/>
      <c r="CNA74" s="239"/>
      <c r="CNB74" s="239"/>
      <c r="CNC74" s="239"/>
      <c r="CND74" s="239"/>
      <c r="CNE74" s="239"/>
      <c r="CNF74" s="239"/>
      <c r="CNG74" s="239"/>
      <c r="CNH74" s="239"/>
      <c r="CNI74" s="239"/>
      <c r="CNJ74" s="239"/>
      <c r="CNK74" s="239"/>
      <c r="CNL74" s="239"/>
      <c r="CNM74" s="239"/>
      <c r="CNN74" s="239"/>
      <c r="CNO74" s="239"/>
      <c r="CNP74" s="239"/>
      <c r="CNQ74" s="239"/>
      <c r="CNR74" s="239"/>
      <c r="CNS74" s="239"/>
      <c r="CNT74" s="239"/>
      <c r="CNU74" s="239"/>
      <c r="CNV74" s="239"/>
      <c r="CNW74" s="239"/>
      <c r="CNX74" s="239"/>
      <c r="CNY74" s="239"/>
      <c r="CNZ74" s="239"/>
      <c r="COA74" s="239"/>
      <c r="COB74" s="239"/>
      <c r="COC74" s="239"/>
      <c r="COD74" s="239"/>
      <c r="COE74" s="239"/>
      <c r="COF74" s="239"/>
      <c r="COG74" s="239"/>
      <c r="COH74" s="239"/>
      <c r="COI74" s="239"/>
      <c r="COJ74" s="239"/>
      <c r="COK74" s="239"/>
      <c r="COL74" s="239"/>
      <c r="COM74" s="239"/>
      <c r="CON74" s="239"/>
      <c r="COO74" s="239"/>
      <c r="COP74" s="239"/>
      <c r="COQ74" s="239"/>
      <c r="COR74" s="239"/>
      <c r="COS74" s="239"/>
      <c r="COT74" s="239"/>
      <c r="COU74" s="239"/>
      <c r="COV74" s="239"/>
      <c r="COW74" s="239"/>
      <c r="COX74" s="239"/>
      <c r="COY74" s="239"/>
      <c r="COZ74" s="239"/>
      <c r="CPA74" s="239"/>
      <c r="CPB74" s="239"/>
      <c r="CPC74" s="239"/>
      <c r="CPD74" s="239"/>
      <c r="CPE74" s="239"/>
      <c r="CPF74" s="239"/>
      <c r="CPG74" s="239"/>
      <c r="CPH74" s="239"/>
      <c r="CPI74" s="239"/>
      <c r="CPJ74" s="239"/>
      <c r="CPK74" s="239"/>
      <c r="CPL74" s="239"/>
      <c r="CPM74" s="239"/>
      <c r="CPN74" s="239"/>
      <c r="CPO74" s="239"/>
      <c r="CPP74" s="239"/>
      <c r="CPQ74" s="239"/>
      <c r="CPR74" s="239"/>
      <c r="CPS74" s="239"/>
      <c r="CPT74" s="239"/>
      <c r="CPU74" s="239"/>
      <c r="CPV74" s="239"/>
      <c r="CPW74" s="239"/>
      <c r="CPX74" s="239"/>
      <c r="CPY74" s="239"/>
      <c r="CPZ74" s="239"/>
      <c r="CQA74" s="239"/>
      <c r="CQB74" s="239"/>
      <c r="CQC74" s="239"/>
      <c r="CQD74" s="239"/>
      <c r="CQE74" s="239"/>
      <c r="CQF74" s="239"/>
      <c r="CQG74" s="239"/>
      <c r="CQH74" s="239"/>
      <c r="CQI74" s="239"/>
      <c r="CQJ74" s="239"/>
      <c r="CQK74" s="239"/>
      <c r="CQL74" s="239"/>
      <c r="CQM74" s="239"/>
      <c r="CQN74" s="239"/>
      <c r="CQO74" s="239"/>
      <c r="CQP74" s="239"/>
      <c r="CQQ74" s="239"/>
      <c r="CQR74" s="239"/>
      <c r="CQS74" s="239"/>
      <c r="CQT74" s="239"/>
      <c r="CQU74" s="239"/>
      <c r="CQV74" s="239"/>
      <c r="CQW74" s="239"/>
      <c r="CQX74" s="239"/>
      <c r="CQY74" s="239"/>
      <c r="CQZ74" s="239"/>
      <c r="CRA74" s="239"/>
      <c r="CRB74" s="239"/>
      <c r="CRC74" s="239"/>
      <c r="CRD74" s="239"/>
      <c r="CRE74" s="239"/>
      <c r="CRF74" s="239"/>
      <c r="CRG74" s="239"/>
      <c r="CRH74" s="239"/>
      <c r="CRI74" s="239"/>
      <c r="CRJ74" s="239"/>
      <c r="CRK74" s="239"/>
      <c r="CRL74" s="239"/>
      <c r="CRM74" s="239"/>
      <c r="CRN74" s="239"/>
      <c r="CRO74" s="239"/>
      <c r="CRP74" s="239"/>
      <c r="CRQ74" s="239"/>
      <c r="CRR74" s="239"/>
      <c r="CRS74" s="239"/>
      <c r="CRT74" s="239"/>
      <c r="CRU74" s="239"/>
      <c r="CRV74" s="239"/>
      <c r="CRW74" s="239"/>
      <c r="CRX74" s="239"/>
      <c r="CRY74" s="239"/>
      <c r="CRZ74" s="239"/>
      <c r="CSA74" s="239"/>
      <c r="CSB74" s="239"/>
      <c r="CSC74" s="239"/>
      <c r="CSD74" s="239"/>
      <c r="CSE74" s="239"/>
      <c r="CSF74" s="239"/>
      <c r="CSG74" s="239"/>
      <c r="CSH74" s="239"/>
      <c r="CSI74" s="239"/>
      <c r="CSJ74" s="239"/>
      <c r="CSK74" s="239"/>
      <c r="CSL74" s="239"/>
      <c r="CSM74" s="239"/>
      <c r="CSN74" s="239"/>
      <c r="CSO74" s="239"/>
      <c r="CSP74" s="239"/>
      <c r="CSQ74" s="239"/>
      <c r="CSR74" s="239"/>
      <c r="CSS74" s="239"/>
      <c r="CST74" s="239"/>
      <c r="CSU74" s="239"/>
      <c r="CSV74" s="239"/>
      <c r="CSW74" s="239"/>
      <c r="CSX74" s="239"/>
      <c r="CSY74" s="239"/>
      <c r="CSZ74" s="239"/>
      <c r="CTA74" s="239"/>
      <c r="CTB74" s="239"/>
      <c r="CTC74" s="239"/>
      <c r="CTD74" s="239"/>
      <c r="CTE74" s="239"/>
      <c r="CTF74" s="239"/>
      <c r="CTG74" s="239"/>
      <c r="CTH74" s="239"/>
      <c r="CTI74" s="239"/>
      <c r="CTJ74" s="239"/>
      <c r="CTK74" s="239"/>
      <c r="CTL74" s="239"/>
      <c r="CTM74" s="239"/>
      <c r="CTN74" s="239"/>
      <c r="CTO74" s="239"/>
      <c r="CTP74" s="239"/>
      <c r="CTQ74" s="239"/>
      <c r="CTR74" s="239"/>
      <c r="CTS74" s="239"/>
      <c r="CTT74" s="239"/>
      <c r="CTU74" s="239"/>
      <c r="CTV74" s="239"/>
      <c r="CTW74" s="239"/>
      <c r="CTX74" s="239"/>
      <c r="CTY74" s="239"/>
      <c r="CTZ74" s="239"/>
      <c r="CUA74" s="239"/>
      <c r="CUB74" s="239"/>
      <c r="CUC74" s="239"/>
      <c r="CUD74" s="239"/>
      <c r="CUE74" s="239"/>
      <c r="CUF74" s="239"/>
      <c r="CUG74" s="239"/>
      <c r="CUH74" s="239"/>
      <c r="CUI74" s="239"/>
      <c r="CUJ74" s="239"/>
      <c r="CUK74" s="239"/>
      <c r="CUL74" s="239"/>
      <c r="CUM74" s="239"/>
      <c r="CUN74" s="239"/>
      <c r="CUO74" s="239"/>
      <c r="CUP74" s="239"/>
      <c r="CUQ74" s="239"/>
      <c r="CUR74" s="239"/>
      <c r="CUS74" s="239"/>
      <c r="CUT74" s="239"/>
      <c r="CUU74" s="239"/>
      <c r="CUV74" s="239"/>
      <c r="CUW74" s="239"/>
      <c r="CUX74" s="239"/>
      <c r="CUY74" s="239"/>
      <c r="CUZ74" s="239"/>
      <c r="CVA74" s="239"/>
      <c r="CVB74" s="239"/>
      <c r="CVC74" s="239"/>
      <c r="CVD74" s="239"/>
      <c r="CVE74" s="239"/>
      <c r="CVF74" s="239"/>
      <c r="CVG74" s="239"/>
      <c r="CVH74" s="239"/>
      <c r="CVI74" s="239"/>
      <c r="CVJ74" s="239"/>
      <c r="CVK74" s="239"/>
      <c r="CVL74" s="239"/>
      <c r="CVM74" s="239"/>
      <c r="CVN74" s="239"/>
      <c r="CVO74" s="239"/>
      <c r="CVP74" s="239"/>
      <c r="CVQ74" s="239"/>
      <c r="CVR74" s="239"/>
      <c r="CVS74" s="239"/>
      <c r="CVT74" s="239"/>
      <c r="CVU74" s="239"/>
      <c r="CVV74" s="239"/>
      <c r="CVW74" s="239"/>
      <c r="CVX74" s="239"/>
      <c r="CVY74" s="239"/>
      <c r="CVZ74" s="239"/>
      <c r="CWA74" s="239"/>
      <c r="CWB74" s="239"/>
      <c r="CWC74" s="239"/>
      <c r="CWD74" s="239"/>
      <c r="CWE74" s="239"/>
      <c r="CWF74" s="239"/>
      <c r="CWG74" s="239"/>
      <c r="CWH74" s="239"/>
      <c r="CWI74" s="239"/>
      <c r="CWJ74" s="239"/>
      <c r="CWK74" s="239"/>
      <c r="CWL74" s="239"/>
      <c r="CWM74" s="239"/>
      <c r="CWN74" s="239"/>
      <c r="CWO74" s="239"/>
      <c r="CWP74" s="239"/>
      <c r="CWQ74" s="239"/>
      <c r="CWR74" s="239"/>
      <c r="CWS74" s="239"/>
      <c r="CWT74" s="239"/>
      <c r="CWU74" s="239"/>
      <c r="CWV74" s="239"/>
      <c r="CWW74" s="239"/>
      <c r="CWX74" s="239"/>
      <c r="CWY74" s="239"/>
      <c r="CWZ74" s="239"/>
      <c r="CXA74" s="239"/>
      <c r="CXB74" s="239"/>
      <c r="CXC74" s="239"/>
      <c r="CXD74" s="239"/>
      <c r="CXE74" s="239"/>
      <c r="CXF74" s="239"/>
      <c r="CXG74" s="239"/>
      <c r="CXH74" s="239"/>
      <c r="CXI74" s="239"/>
      <c r="CXJ74" s="239"/>
      <c r="CXK74" s="239"/>
      <c r="CXL74" s="239"/>
      <c r="CXM74" s="239"/>
      <c r="CXN74" s="239"/>
      <c r="CXO74" s="239"/>
      <c r="CXP74" s="239"/>
      <c r="CXQ74" s="239"/>
      <c r="CXR74" s="239"/>
      <c r="CXS74" s="239"/>
      <c r="CXT74" s="239"/>
      <c r="CXU74" s="239"/>
      <c r="CXV74" s="239"/>
      <c r="CXW74" s="239"/>
      <c r="CXX74" s="239"/>
      <c r="CXY74" s="239"/>
      <c r="CXZ74" s="239"/>
      <c r="CYA74" s="239"/>
      <c r="CYB74" s="239"/>
      <c r="CYC74" s="239"/>
      <c r="CYD74" s="239"/>
      <c r="CYE74" s="239"/>
      <c r="CYF74" s="239"/>
      <c r="CYG74" s="239"/>
      <c r="CYH74" s="239"/>
      <c r="CYI74" s="239"/>
      <c r="CYJ74" s="239"/>
      <c r="CYK74" s="239"/>
      <c r="CYL74" s="239"/>
      <c r="CYM74" s="239"/>
      <c r="CYN74" s="239"/>
      <c r="CYO74" s="239"/>
      <c r="CYP74" s="239"/>
      <c r="CYQ74" s="239"/>
      <c r="CYR74" s="239"/>
      <c r="CYS74" s="239"/>
      <c r="CYT74" s="239"/>
      <c r="CYU74" s="239"/>
      <c r="CYV74" s="239"/>
      <c r="CYW74" s="239"/>
      <c r="CYX74" s="239"/>
      <c r="CYY74" s="239"/>
      <c r="CYZ74" s="239"/>
      <c r="CZA74" s="239"/>
      <c r="CZB74" s="239"/>
      <c r="CZC74" s="239"/>
      <c r="CZD74" s="239"/>
      <c r="CZE74" s="239"/>
      <c r="CZF74" s="239"/>
      <c r="CZG74" s="239"/>
      <c r="CZH74" s="239"/>
      <c r="CZI74" s="239"/>
      <c r="CZJ74" s="239"/>
      <c r="CZK74" s="239"/>
      <c r="CZL74" s="239"/>
      <c r="CZM74" s="239"/>
      <c r="CZN74" s="239"/>
      <c r="CZO74" s="239"/>
      <c r="CZP74" s="239"/>
      <c r="CZQ74" s="239"/>
      <c r="CZR74" s="239"/>
      <c r="CZS74" s="239"/>
      <c r="CZT74" s="239"/>
      <c r="CZU74" s="239"/>
      <c r="CZV74" s="239"/>
      <c r="CZW74" s="239"/>
      <c r="CZX74" s="239"/>
      <c r="CZY74" s="239"/>
      <c r="CZZ74" s="239"/>
      <c r="DAA74" s="239"/>
      <c r="DAB74" s="239"/>
      <c r="DAC74" s="239"/>
      <c r="DAD74" s="239"/>
      <c r="DAE74" s="239"/>
      <c r="DAF74" s="239"/>
      <c r="DAG74" s="239"/>
      <c r="DAH74" s="239"/>
      <c r="DAI74" s="239"/>
      <c r="DAJ74" s="239"/>
      <c r="DAK74" s="239"/>
      <c r="DAL74" s="239"/>
      <c r="DAM74" s="239"/>
      <c r="DAN74" s="239"/>
      <c r="DAO74" s="239"/>
      <c r="DAP74" s="239"/>
      <c r="DAQ74" s="239"/>
      <c r="DAR74" s="239"/>
      <c r="DAS74" s="239"/>
      <c r="DAT74" s="239"/>
      <c r="DAU74" s="239"/>
      <c r="DAV74" s="239"/>
      <c r="DAW74" s="239"/>
      <c r="DAX74" s="239"/>
      <c r="DAY74" s="239"/>
      <c r="DAZ74" s="239"/>
      <c r="DBA74" s="239"/>
      <c r="DBB74" s="239"/>
      <c r="DBC74" s="239"/>
      <c r="DBD74" s="239"/>
      <c r="DBE74" s="239"/>
      <c r="DBF74" s="239"/>
      <c r="DBG74" s="239"/>
      <c r="DBH74" s="239"/>
      <c r="DBI74" s="239"/>
      <c r="DBJ74" s="239"/>
      <c r="DBK74" s="239"/>
      <c r="DBL74" s="239"/>
      <c r="DBM74" s="239"/>
      <c r="DBN74" s="239"/>
      <c r="DBO74" s="239"/>
      <c r="DBP74" s="239"/>
      <c r="DBQ74" s="239"/>
      <c r="DBR74" s="239"/>
      <c r="DBS74" s="239"/>
      <c r="DBT74" s="239"/>
      <c r="DBU74" s="239"/>
      <c r="DBV74" s="239"/>
      <c r="DBW74" s="239"/>
      <c r="DBX74" s="239"/>
      <c r="DBY74" s="239"/>
      <c r="DBZ74" s="239"/>
      <c r="DCA74" s="239"/>
      <c r="DCB74" s="239"/>
      <c r="DCC74" s="239"/>
      <c r="DCD74" s="239"/>
      <c r="DCE74" s="239"/>
      <c r="DCF74" s="239"/>
      <c r="DCG74" s="239"/>
      <c r="DCH74" s="239"/>
      <c r="DCI74" s="239"/>
      <c r="DCJ74" s="239"/>
      <c r="DCK74" s="239"/>
      <c r="DCL74" s="239"/>
      <c r="DCM74" s="239"/>
      <c r="DCN74" s="239"/>
      <c r="DCO74" s="239"/>
      <c r="DCP74" s="239"/>
      <c r="DCQ74" s="239"/>
      <c r="DCR74" s="239"/>
      <c r="DCS74" s="239"/>
      <c r="DCT74" s="239"/>
      <c r="DCU74" s="239"/>
      <c r="DCV74" s="239"/>
      <c r="DCW74" s="239"/>
      <c r="DCX74" s="239"/>
      <c r="DCY74" s="239"/>
      <c r="DCZ74" s="239"/>
      <c r="DDA74" s="239"/>
      <c r="DDB74" s="239"/>
      <c r="DDC74" s="239"/>
      <c r="DDD74" s="239"/>
      <c r="DDE74" s="239"/>
      <c r="DDF74" s="239"/>
      <c r="DDG74" s="239"/>
      <c r="DDH74" s="239"/>
      <c r="DDI74" s="239"/>
      <c r="DDJ74" s="239"/>
      <c r="DDK74" s="239"/>
      <c r="DDL74" s="239"/>
      <c r="DDM74" s="239"/>
      <c r="DDN74" s="239"/>
      <c r="DDO74" s="239"/>
      <c r="DDP74" s="239"/>
      <c r="DDQ74" s="239"/>
      <c r="DDR74" s="239"/>
      <c r="DDS74" s="239"/>
      <c r="DDT74" s="239"/>
      <c r="DDU74" s="239"/>
      <c r="DDV74" s="239"/>
      <c r="DDW74" s="239"/>
      <c r="DDX74" s="239"/>
      <c r="DDY74" s="239"/>
      <c r="DDZ74" s="239"/>
      <c r="DEA74" s="239"/>
      <c r="DEB74" s="239"/>
      <c r="DEC74" s="239"/>
      <c r="DED74" s="239"/>
      <c r="DEE74" s="239"/>
      <c r="DEF74" s="239"/>
      <c r="DEG74" s="239"/>
      <c r="DEH74" s="239"/>
      <c r="DEI74" s="239"/>
      <c r="DEJ74" s="239"/>
      <c r="DEK74" s="239"/>
      <c r="DEL74" s="239"/>
      <c r="DEM74" s="239"/>
      <c r="DEN74" s="239"/>
      <c r="DEO74" s="239"/>
      <c r="DEP74" s="239"/>
      <c r="DEQ74" s="239"/>
      <c r="DER74" s="239"/>
      <c r="DES74" s="239"/>
      <c r="DET74" s="239"/>
      <c r="DEU74" s="239"/>
      <c r="DEV74" s="239"/>
      <c r="DEW74" s="239"/>
      <c r="DEX74" s="239"/>
      <c r="DEY74" s="239"/>
      <c r="DEZ74" s="239"/>
      <c r="DFA74" s="239"/>
      <c r="DFB74" s="239"/>
      <c r="DFC74" s="239"/>
      <c r="DFD74" s="239"/>
      <c r="DFE74" s="239"/>
      <c r="DFF74" s="239"/>
      <c r="DFG74" s="239"/>
      <c r="DFH74" s="239"/>
      <c r="DFI74" s="239"/>
      <c r="DFJ74" s="239"/>
      <c r="DFK74" s="239"/>
      <c r="DFL74" s="239"/>
      <c r="DFM74" s="239"/>
      <c r="DFN74" s="239"/>
      <c r="DFO74" s="239"/>
      <c r="DFP74" s="239"/>
      <c r="DFQ74" s="239"/>
      <c r="DFR74" s="239"/>
      <c r="DFS74" s="239"/>
      <c r="DFT74" s="239"/>
      <c r="DFU74" s="239"/>
      <c r="DFV74" s="239"/>
      <c r="DFW74" s="239"/>
      <c r="DFX74" s="239"/>
      <c r="DFY74" s="239"/>
      <c r="DFZ74" s="239"/>
      <c r="DGA74" s="239"/>
      <c r="DGB74" s="239"/>
      <c r="DGC74" s="239"/>
      <c r="DGD74" s="239"/>
      <c r="DGE74" s="239"/>
      <c r="DGF74" s="239"/>
      <c r="DGG74" s="239"/>
      <c r="DGH74" s="239"/>
      <c r="DGI74" s="239"/>
      <c r="DGJ74" s="239"/>
      <c r="DGK74" s="239"/>
      <c r="DGL74" s="239"/>
      <c r="DGM74" s="239"/>
      <c r="DGN74" s="239"/>
      <c r="DGO74" s="239"/>
      <c r="DGP74" s="239"/>
      <c r="DGQ74" s="239"/>
      <c r="DGR74" s="239"/>
      <c r="DGS74" s="239"/>
      <c r="DGT74" s="239"/>
      <c r="DGU74" s="239"/>
      <c r="DGV74" s="239"/>
      <c r="DGW74" s="239"/>
      <c r="DGX74" s="239"/>
      <c r="DGY74" s="239"/>
      <c r="DGZ74" s="239"/>
      <c r="DHA74" s="239"/>
      <c r="DHB74" s="239"/>
      <c r="DHC74" s="239"/>
      <c r="DHD74" s="239"/>
      <c r="DHE74" s="239"/>
      <c r="DHF74" s="239"/>
      <c r="DHG74" s="239"/>
      <c r="DHH74" s="239"/>
      <c r="DHI74" s="239"/>
      <c r="DHJ74" s="239"/>
      <c r="DHK74" s="239"/>
      <c r="DHL74" s="239"/>
      <c r="DHM74" s="239"/>
      <c r="DHN74" s="239"/>
      <c r="DHO74" s="239"/>
      <c r="DHP74" s="239"/>
      <c r="DHQ74" s="239"/>
      <c r="DHR74" s="239"/>
      <c r="DHS74" s="239"/>
      <c r="DHT74" s="239"/>
      <c r="DHU74" s="239"/>
      <c r="DHV74" s="239"/>
      <c r="DHW74" s="239"/>
      <c r="DHX74" s="239"/>
      <c r="DHY74" s="239"/>
      <c r="DHZ74" s="239"/>
      <c r="DIA74" s="239"/>
      <c r="DIB74" s="239"/>
      <c r="DIC74" s="239"/>
      <c r="DID74" s="239"/>
      <c r="DIE74" s="239"/>
      <c r="DIF74" s="239"/>
      <c r="DIG74" s="239"/>
      <c r="DIH74" s="239"/>
      <c r="DII74" s="239"/>
      <c r="DIJ74" s="239"/>
      <c r="DIK74" s="239"/>
      <c r="DIL74" s="239"/>
      <c r="DIM74" s="239"/>
      <c r="DIN74" s="239"/>
      <c r="DIO74" s="239"/>
      <c r="DIP74" s="239"/>
      <c r="DIQ74" s="239"/>
      <c r="DIR74" s="239"/>
      <c r="DIS74" s="239"/>
      <c r="DIT74" s="239"/>
      <c r="DIU74" s="239"/>
      <c r="DIV74" s="239"/>
      <c r="DIW74" s="239"/>
      <c r="DIX74" s="239"/>
      <c r="DIY74" s="239"/>
      <c r="DIZ74" s="239"/>
      <c r="DJA74" s="239"/>
      <c r="DJB74" s="239"/>
      <c r="DJC74" s="239"/>
      <c r="DJD74" s="239"/>
      <c r="DJE74" s="239"/>
      <c r="DJF74" s="239"/>
      <c r="DJG74" s="239"/>
      <c r="DJH74" s="239"/>
      <c r="DJI74" s="239"/>
      <c r="DJJ74" s="239"/>
      <c r="DJK74" s="239"/>
      <c r="DJL74" s="239"/>
      <c r="DJM74" s="239"/>
      <c r="DJN74" s="239"/>
      <c r="DJO74" s="239"/>
      <c r="DJP74" s="239"/>
      <c r="DJQ74" s="239"/>
      <c r="DJR74" s="239"/>
      <c r="DJS74" s="239"/>
      <c r="DJT74" s="239"/>
      <c r="DJU74" s="239"/>
      <c r="DJV74" s="239"/>
      <c r="DJW74" s="239"/>
      <c r="DJX74" s="239"/>
      <c r="DJY74" s="239"/>
      <c r="DJZ74" s="239"/>
      <c r="DKA74" s="239"/>
      <c r="DKB74" s="239"/>
      <c r="DKC74" s="239"/>
      <c r="DKD74" s="239"/>
      <c r="DKE74" s="239"/>
      <c r="DKF74" s="239"/>
      <c r="DKG74" s="239"/>
      <c r="DKH74" s="239"/>
      <c r="DKI74" s="239"/>
      <c r="DKJ74" s="239"/>
      <c r="DKK74" s="239"/>
      <c r="DKL74" s="239"/>
      <c r="DKM74" s="239"/>
      <c r="DKN74" s="239"/>
      <c r="DKO74" s="239"/>
      <c r="DKP74" s="239"/>
      <c r="DKQ74" s="239"/>
      <c r="DKR74" s="239"/>
      <c r="DKS74" s="239"/>
      <c r="DKT74" s="239"/>
      <c r="DKU74" s="239"/>
      <c r="DKV74" s="239"/>
      <c r="DKW74" s="239"/>
      <c r="DKX74" s="239"/>
      <c r="DKY74" s="239"/>
      <c r="DKZ74" s="239"/>
      <c r="DLA74" s="239"/>
      <c r="DLB74" s="239"/>
      <c r="DLC74" s="239"/>
      <c r="DLD74" s="239"/>
      <c r="DLE74" s="239"/>
      <c r="DLF74" s="239"/>
      <c r="DLG74" s="239"/>
      <c r="DLH74" s="239"/>
      <c r="DLI74" s="239"/>
      <c r="DLJ74" s="239"/>
      <c r="DLK74" s="239"/>
      <c r="DLL74" s="239"/>
      <c r="DLM74" s="239"/>
      <c r="DLN74" s="239"/>
      <c r="DLO74" s="239"/>
      <c r="DLP74" s="239"/>
      <c r="DLQ74" s="239"/>
      <c r="DLR74" s="239"/>
      <c r="DLS74" s="239"/>
      <c r="DLT74" s="239"/>
      <c r="DLU74" s="239"/>
      <c r="DLV74" s="239"/>
      <c r="DLW74" s="239"/>
      <c r="DLX74" s="239"/>
      <c r="DLY74" s="239"/>
      <c r="DLZ74" s="239"/>
      <c r="DMA74" s="239"/>
      <c r="DMB74" s="239"/>
      <c r="DMC74" s="239"/>
      <c r="DMD74" s="239"/>
      <c r="DME74" s="239"/>
      <c r="DMF74" s="239"/>
      <c r="DMG74" s="239"/>
      <c r="DMH74" s="239"/>
      <c r="DMI74" s="239"/>
      <c r="DMJ74" s="239"/>
      <c r="DMK74" s="239"/>
      <c r="DML74" s="239"/>
      <c r="DMM74" s="239"/>
      <c r="DMN74" s="239"/>
      <c r="DMO74" s="239"/>
      <c r="DMP74" s="239"/>
      <c r="DMQ74" s="239"/>
      <c r="DMR74" s="239"/>
      <c r="DMS74" s="239"/>
      <c r="DMT74" s="239"/>
      <c r="DMU74" s="239"/>
      <c r="DMV74" s="239"/>
      <c r="DMW74" s="239"/>
      <c r="DMX74" s="239"/>
      <c r="DMY74" s="239"/>
      <c r="DMZ74" s="239"/>
      <c r="DNA74" s="239"/>
      <c r="DNB74" s="239"/>
      <c r="DNC74" s="239"/>
      <c r="DND74" s="239"/>
      <c r="DNE74" s="239"/>
      <c r="DNF74" s="239"/>
      <c r="DNG74" s="239"/>
      <c r="DNH74" s="239"/>
      <c r="DNI74" s="239"/>
      <c r="DNJ74" s="239"/>
      <c r="DNK74" s="239"/>
      <c r="DNL74" s="239"/>
      <c r="DNM74" s="239"/>
      <c r="DNN74" s="239"/>
      <c r="DNO74" s="239"/>
      <c r="DNP74" s="239"/>
      <c r="DNQ74" s="239"/>
      <c r="DNR74" s="239"/>
      <c r="DNS74" s="239"/>
      <c r="DNT74" s="239"/>
      <c r="DNU74" s="239"/>
      <c r="DNV74" s="239"/>
      <c r="DNW74" s="239"/>
      <c r="DNX74" s="239"/>
      <c r="DNY74" s="239"/>
      <c r="DNZ74" s="239"/>
      <c r="DOA74" s="239"/>
      <c r="DOB74" s="239"/>
      <c r="DOC74" s="239"/>
      <c r="DOD74" s="239"/>
      <c r="DOE74" s="239"/>
      <c r="DOF74" s="239"/>
      <c r="DOG74" s="239"/>
      <c r="DOH74" s="239"/>
      <c r="DOI74" s="239"/>
      <c r="DOJ74" s="239"/>
      <c r="DOK74" s="239"/>
      <c r="DOL74" s="239"/>
      <c r="DOM74" s="239"/>
      <c r="DON74" s="239"/>
      <c r="DOO74" s="239"/>
      <c r="DOP74" s="239"/>
      <c r="DOQ74" s="239"/>
      <c r="DOR74" s="239"/>
      <c r="DOS74" s="239"/>
      <c r="DOT74" s="239"/>
      <c r="DOU74" s="239"/>
      <c r="DOV74" s="239"/>
      <c r="DOW74" s="239"/>
      <c r="DOX74" s="239"/>
      <c r="DOY74" s="239"/>
      <c r="DOZ74" s="239"/>
      <c r="DPA74" s="239"/>
      <c r="DPB74" s="239"/>
      <c r="DPC74" s="239"/>
      <c r="DPD74" s="239"/>
      <c r="DPE74" s="239"/>
      <c r="DPF74" s="239"/>
      <c r="DPG74" s="239"/>
      <c r="DPH74" s="239"/>
      <c r="DPI74" s="239"/>
      <c r="DPJ74" s="239"/>
      <c r="DPK74" s="239"/>
      <c r="DPL74" s="239"/>
      <c r="DPM74" s="239"/>
      <c r="DPN74" s="239"/>
      <c r="DPO74" s="239"/>
      <c r="DPP74" s="239"/>
      <c r="DPQ74" s="239"/>
      <c r="DPR74" s="239"/>
      <c r="DPS74" s="239"/>
      <c r="DPT74" s="239"/>
      <c r="DPU74" s="239"/>
      <c r="DPV74" s="239"/>
      <c r="DPW74" s="239"/>
      <c r="DPX74" s="239"/>
      <c r="DPY74" s="239"/>
      <c r="DPZ74" s="239"/>
      <c r="DQA74" s="239"/>
      <c r="DQB74" s="239"/>
      <c r="DQC74" s="239"/>
      <c r="DQD74" s="239"/>
      <c r="DQE74" s="239"/>
      <c r="DQF74" s="239"/>
      <c r="DQG74" s="239"/>
      <c r="DQH74" s="239"/>
      <c r="DQI74" s="239"/>
      <c r="DQJ74" s="239"/>
      <c r="DQK74" s="239"/>
      <c r="DQL74" s="239"/>
      <c r="DQM74" s="239"/>
      <c r="DQN74" s="239"/>
      <c r="DQO74" s="239"/>
      <c r="DQP74" s="239"/>
      <c r="DQQ74" s="239"/>
      <c r="DQR74" s="239"/>
      <c r="DQS74" s="239"/>
      <c r="DQT74" s="239"/>
      <c r="DQU74" s="239"/>
      <c r="DQV74" s="239"/>
      <c r="DQW74" s="239"/>
      <c r="DQX74" s="239"/>
      <c r="DQY74" s="239"/>
      <c r="DQZ74" s="239"/>
      <c r="DRA74" s="239"/>
      <c r="DRB74" s="239"/>
      <c r="DRC74" s="239"/>
      <c r="DRD74" s="239"/>
      <c r="DRE74" s="239"/>
      <c r="DRF74" s="239"/>
      <c r="DRG74" s="239"/>
      <c r="DRH74" s="239"/>
      <c r="DRI74" s="239"/>
      <c r="DRJ74" s="239"/>
      <c r="DRK74" s="239"/>
      <c r="DRL74" s="239"/>
      <c r="DRM74" s="239"/>
      <c r="DRN74" s="239"/>
      <c r="DRO74" s="239"/>
      <c r="DRP74" s="239"/>
      <c r="DRQ74" s="239"/>
      <c r="DRR74" s="239"/>
      <c r="DRS74" s="239"/>
      <c r="DRT74" s="239"/>
      <c r="DRU74" s="239"/>
      <c r="DRV74" s="239"/>
      <c r="DRW74" s="239"/>
      <c r="DRX74" s="239"/>
      <c r="DRY74" s="239"/>
      <c r="DRZ74" s="239"/>
      <c r="DSA74" s="239"/>
      <c r="DSB74" s="239"/>
      <c r="DSC74" s="239"/>
      <c r="DSD74" s="239"/>
      <c r="DSE74" s="239"/>
      <c r="DSF74" s="239"/>
      <c r="DSG74" s="239"/>
      <c r="DSH74" s="239"/>
      <c r="DSI74" s="239"/>
      <c r="DSJ74" s="239"/>
      <c r="DSK74" s="239"/>
      <c r="DSL74" s="239"/>
      <c r="DSM74" s="239"/>
      <c r="DSN74" s="239"/>
      <c r="DSO74" s="239"/>
      <c r="DSP74" s="239"/>
      <c r="DSQ74" s="239"/>
      <c r="DSR74" s="239"/>
      <c r="DSS74" s="239"/>
      <c r="DST74" s="239"/>
      <c r="DSU74" s="239"/>
      <c r="DSV74" s="239"/>
      <c r="DSW74" s="239"/>
      <c r="DSX74" s="239"/>
      <c r="DSY74" s="239"/>
      <c r="DSZ74" s="239"/>
      <c r="DTA74" s="239"/>
      <c r="DTB74" s="239"/>
      <c r="DTC74" s="239"/>
      <c r="DTD74" s="239"/>
      <c r="DTE74" s="239"/>
      <c r="DTF74" s="239"/>
      <c r="DTG74" s="239"/>
      <c r="DTH74" s="239"/>
      <c r="DTI74" s="239"/>
      <c r="DTJ74" s="239"/>
      <c r="DTK74" s="239"/>
      <c r="DTL74" s="239"/>
      <c r="DTM74" s="239"/>
      <c r="DTN74" s="239"/>
      <c r="DTO74" s="239"/>
      <c r="DTP74" s="239"/>
      <c r="DTQ74" s="239"/>
      <c r="DTR74" s="239"/>
      <c r="DTS74" s="239"/>
      <c r="DTT74" s="239"/>
      <c r="DTU74" s="239"/>
      <c r="DTV74" s="239"/>
      <c r="DTW74" s="239"/>
      <c r="DTX74" s="239"/>
      <c r="DTY74" s="239"/>
      <c r="DTZ74" s="239"/>
      <c r="DUA74" s="239"/>
      <c r="DUB74" s="239"/>
      <c r="DUC74" s="239"/>
      <c r="DUD74" s="239"/>
      <c r="DUE74" s="239"/>
      <c r="DUF74" s="239"/>
      <c r="DUG74" s="239"/>
      <c r="DUH74" s="239"/>
      <c r="DUI74" s="239"/>
      <c r="DUJ74" s="239"/>
      <c r="DUK74" s="239"/>
      <c r="DUL74" s="239"/>
      <c r="DUM74" s="239"/>
      <c r="DUN74" s="239"/>
      <c r="DUO74" s="239"/>
      <c r="DUP74" s="239"/>
      <c r="DUQ74" s="239"/>
      <c r="DUR74" s="239"/>
      <c r="DUS74" s="239"/>
      <c r="DUT74" s="239"/>
      <c r="DUU74" s="239"/>
      <c r="DUV74" s="239"/>
      <c r="DUW74" s="239"/>
      <c r="DUX74" s="239"/>
      <c r="DUY74" s="239"/>
      <c r="DUZ74" s="239"/>
      <c r="DVA74" s="239"/>
      <c r="DVB74" s="239"/>
      <c r="DVC74" s="239"/>
      <c r="DVD74" s="239"/>
      <c r="DVE74" s="239"/>
      <c r="DVF74" s="239"/>
      <c r="DVG74" s="239"/>
      <c r="DVH74" s="239"/>
      <c r="DVI74" s="239"/>
      <c r="DVJ74" s="239"/>
      <c r="DVK74" s="239"/>
      <c r="DVL74" s="239"/>
      <c r="DVM74" s="239"/>
      <c r="DVN74" s="239"/>
      <c r="DVO74" s="239"/>
      <c r="DVP74" s="239"/>
      <c r="DVQ74" s="239"/>
      <c r="DVR74" s="239"/>
      <c r="DVS74" s="239"/>
      <c r="DVT74" s="239"/>
      <c r="DVU74" s="239"/>
      <c r="DVV74" s="239"/>
      <c r="DVW74" s="239"/>
      <c r="DVX74" s="239"/>
      <c r="DVY74" s="239"/>
      <c r="DVZ74" s="239"/>
      <c r="DWA74" s="239"/>
      <c r="DWB74" s="239"/>
      <c r="DWC74" s="239"/>
      <c r="DWD74" s="239"/>
      <c r="DWE74" s="239"/>
      <c r="DWF74" s="239"/>
      <c r="DWG74" s="239"/>
      <c r="DWH74" s="239"/>
      <c r="DWI74" s="239"/>
      <c r="DWJ74" s="239"/>
      <c r="DWK74" s="239"/>
      <c r="DWL74" s="239"/>
      <c r="DWM74" s="239"/>
      <c r="DWN74" s="239"/>
      <c r="DWO74" s="239"/>
      <c r="DWP74" s="239"/>
      <c r="DWQ74" s="239"/>
      <c r="DWR74" s="239"/>
      <c r="DWS74" s="239"/>
      <c r="DWT74" s="239"/>
      <c r="DWU74" s="239"/>
      <c r="DWV74" s="239"/>
      <c r="DWW74" s="239"/>
      <c r="DWX74" s="239"/>
      <c r="DWY74" s="239"/>
      <c r="DWZ74" s="239"/>
      <c r="DXA74" s="239"/>
      <c r="DXB74" s="239"/>
      <c r="DXC74" s="239"/>
      <c r="DXD74" s="239"/>
      <c r="DXE74" s="239"/>
      <c r="DXF74" s="239"/>
      <c r="DXG74" s="239"/>
      <c r="DXH74" s="239"/>
      <c r="DXI74" s="239"/>
      <c r="DXJ74" s="239"/>
      <c r="DXK74" s="239"/>
      <c r="DXL74" s="239"/>
      <c r="DXM74" s="239"/>
      <c r="DXN74" s="239"/>
      <c r="DXO74" s="239"/>
      <c r="DXP74" s="239"/>
      <c r="DXQ74" s="239"/>
      <c r="DXR74" s="239"/>
      <c r="DXS74" s="239"/>
      <c r="DXT74" s="239"/>
      <c r="DXU74" s="239"/>
      <c r="DXV74" s="239"/>
      <c r="DXW74" s="239"/>
      <c r="DXX74" s="239"/>
      <c r="DXY74" s="239"/>
      <c r="DXZ74" s="239"/>
      <c r="DYA74" s="239"/>
      <c r="DYB74" s="239"/>
      <c r="DYC74" s="239"/>
      <c r="DYD74" s="239"/>
      <c r="DYE74" s="239"/>
      <c r="DYF74" s="239"/>
      <c r="DYG74" s="239"/>
      <c r="DYH74" s="239"/>
      <c r="DYI74" s="239"/>
      <c r="DYJ74" s="239"/>
      <c r="DYK74" s="239"/>
      <c r="DYL74" s="239"/>
      <c r="DYM74" s="239"/>
      <c r="DYN74" s="239"/>
      <c r="DYO74" s="239"/>
      <c r="DYP74" s="239"/>
      <c r="DYQ74" s="239"/>
      <c r="DYR74" s="239"/>
      <c r="DYS74" s="239"/>
      <c r="DYT74" s="239"/>
      <c r="DYU74" s="239"/>
      <c r="DYV74" s="239"/>
      <c r="DYW74" s="239"/>
      <c r="DYX74" s="239"/>
      <c r="DYY74" s="239"/>
      <c r="DYZ74" s="239"/>
      <c r="DZA74" s="239"/>
      <c r="DZB74" s="239"/>
      <c r="DZC74" s="239"/>
      <c r="DZD74" s="239"/>
      <c r="DZE74" s="239"/>
      <c r="DZF74" s="239"/>
      <c r="DZG74" s="239"/>
      <c r="DZH74" s="239"/>
      <c r="DZI74" s="239"/>
      <c r="DZJ74" s="239"/>
      <c r="DZK74" s="239"/>
      <c r="DZL74" s="239"/>
      <c r="DZM74" s="239"/>
      <c r="DZN74" s="239"/>
      <c r="DZO74" s="239"/>
      <c r="DZP74" s="239"/>
      <c r="DZQ74" s="239"/>
      <c r="DZR74" s="239"/>
      <c r="DZS74" s="239"/>
      <c r="DZT74" s="239"/>
      <c r="DZU74" s="239"/>
      <c r="DZV74" s="239"/>
      <c r="DZW74" s="239"/>
      <c r="DZX74" s="239"/>
      <c r="DZY74" s="239"/>
      <c r="DZZ74" s="239"/>
      <c r="EAA74" s="239"/>
      <c r="EAB74" s="239"/>
      <c r="EAC74" s="239"/>
      <c r="EAD74" s="239"/>
      <c r="EAE74" s="239"/>
      <c r="EAF74" s="239"/>
      <c r="EAG74" s="239"/>
      <c r="EAH74" s="239"/>
      <c r="EAI74" s="239"/>
      <c r="EAJ74" s="239"/>
      <c r="EAK74" s="239"/>
      <c r="EAL74" s="239"/>
      <c r="EAM74" s="239"/>
      <c r="EAN74" s="239"/>
      <c r="EAO74" s="239"/>
      <c r="EAP74" s="239"/>
      <c r="EAQ74" s="239"/>
      <c r="EAR74" s="239"/>
      <c r="EAS74" s="239"/>
      <c r="EAT74" s="239"/>
      <c r="EAU74" s="239"/>
      <c r="EAV74" s="239"/>
      <c r="EAW74" s="239"/>
      <c r="EAX74" s="239"/>
      <c r="EAY74" s="239"/>
      <c r="EAZ74" s="239"/>
      <c r="EBA74" s="239"/>
      <c r="EBB74" s="239"/>
      <c r="EBC74" s="239"/>
      <c r="EBD74" s="239"/>
      <c r="EBE74" s="239"/>
      <c r="EBF74" s="239"/>
      <c r="EBG74" s="239"/>
      <c r="EBH74" s="239"/>
      <c r="EBI74" s="239"/>
      <c r="EBJ74" s="239"/>
      <c r="EBK74" s="239"/>
      <c r="EBL74" s="239"/>
      <c r="EBM74" s="239"/>
      <c r="EBN74" s="239"/>
      <c r="EBO74" s="239"/>
      <c r="EBP74" s="239"/>
      <c r="EBQ74" s="239"/>
      <c r="EBR74" s="239"/>
      <c r="EBS74" s="239"/>
      <c r="EBT74" s="239"/>
      <c r="EBU74" s="239"/>
      <c r="EBV74" s="239"/>
      <c r="EBW74" s="239"/>
      <c r="EBX74" s="239"/>
      <c r="EBY74" s="239"/>
      <c r="EBZ74" s="239"/>
      <c r="ECA74" s="239"/>
      <c r="ECB74" s="239"/>
      <c r="ECC74" s="239"/>
      <c r="ECD74" s="239"/>
      <c r="ECE74" s="239"/>
      <c r="ECF74" s="239"/>
      <c r="ECG74" s="239"/>
      <c r="ECH74" s="239"/>
      <c r="ECI74" s="239"/>
      <c r="ECJ74" s="239"/>
      <c r="ECK74" s="239"/>
      <c r="ECL74" s="239"/>
      <c r="ECM74" s="239"/>
      <c r="ECN74" s="239"/>
      <c r="ECO74" s="239"/>
      <c r="ECP74" s="239"/>
      <c r="ECQ74" s="239"/>
      <c r="ECR74" s="239"/>
      <c r="ECS74" s="239"/>
      <c r="ECT74" s="239"/>
      <c r="ECU74" s="239"/>
      <c r="ECV74" s="239"/>
      <c r="ECW74" s="239"/>
      <c r="ECX74" s="239"/>
      <c r="ECY74" s="239"/>
      <c r="ECZ74" s="239"/>
      <c r="EDA74" s="239"/>
      <c r="EDB74" s="239"/>
      <c r="EDC74" s="239"/>
      <c r="EDD74" s="239"/>
      <c r="EDE74" s="239"/>
      <c r="EDF74" s="239"/>
      <c r="EDG74" s="239"/>
      <c r="EDH74" s="239"/>
      <c r="EDI74" s="239"/>
      <c r="EDJ74" s="239"/>
      <c r="EDK74" s="239"/>
      <c r="EDL74" s="239"/>
      <c r="EDM74" s="239"/>
      <c r="EDN74" s="239"/>
      <c r="EDO74" s="239"/>
      <c r="EDP74" s="239"/>
      <c r="EDQ74" s="239"/>
      <c r="EDR74" s="239"/>
      <c r="EDS74" s="239"/>
      <c r="EDT74" s="239"/>
      <c r="EDU74" s="239"/>
      <c r="EDV74" s="239"/>
      <c r="EDW74" s="239"/>
      <c r="EDX74" s="239"/>
      <c r="EDY74" s="239"/>
      <c r="EDZ74" s="239"/>
      <c r="EEA74" s="239"/>
      <c r="EEB74" s="239"/>
      <c r="EEC74" s="239"/>
      <c r="EED74" s="239"/>
      <c r="EEE74" s="239"/>
      <c r="EEF74" s="239"/>
      <c r="EEG74" s="239"/>
      <c r="EEH74" s="239"/>
      <c r="EEI74" s="239"/>
      <c r="EEJ74" s="239"/>
      <c r="EEK74" s="239"/>
      <c r="EEL74" s="239"/>
      <c r="EEM74" s="239"/>
      <c r="EEN74" s="239"/>
      <c r="EEO74" s="239"/>
      <c r="EEP74" s="239"/>
      <c r="EEQ74" s="239"/>
      <c r="EER74" s="239"/>
      <c r="EES74" s="239"/>
      <c r="EET74" s="239"/>
      <c r="EEU74" s="239"/>
      <c r="EEV74" s="239"/>
      <c r="EEW74" s="239"/>
      <c r="EEX74" s="239"/>
      <c r="EEY74" s="239"/>
      <c r="EEZ74" s="239"/>
      <c r="EFA74" s="239"/>
      <c r="EFB74" s="239"/>
      <c r="EFC74" s="239"/>
      <c r="EFD74" s="239"/>
      <c r="EFE74" s="239"/>
      <c r="EFF74" s="239"/>
      <c r="EFG74" s="239"/>
      <c r="EFH74" s="239"/>
      <c r="EFI74" s="239"/>
      <c r="EFJ74" s="239"/>
      <c r="EFK74" s="239"/>
      <c r="EFL74" s="239"/>
      <c r="EFM74" s="239"/>
      <c r="EFN74" s="239"/>
      <c r="EFO74" s="239"/>
      <c r="EFP74" s="239"/>
      <c r="EFQ74" s="239"/>
      <c r="EFR74" s="239"/>
      <c r="EFS74" s="239"/>
      <c r="EFT74" s="239"/>
      <c r="EFU74" s="239"/>
      <c r="EFV74" s="239"/>
      <c r="EFW74" s="239"/>
      <c r="EFX74" s="239"/>
      <c r="EFY74" s="239"/>
      <c r="EFZ74" s="239"/>
      <c r="EGA74" s="239"/>
      <c r="EGB74" s="239"/>
      <c r="EGC74" s="239"/>
      <c r="EGD74" s="239"/>
      <c r="EGE74" s="239"/>
      <c r="EGF74" s="239"/>
      <c r="EGG74" s="239"/>
      <c r="EGH74" s="239"/>
      <c r="EGI74" s="239"/>
      <c r="EGJ74" s="239"/>
      <c r="EGK74" s="239"/>
      <c r="EGL74" s="239"/>
      <c r="EGM74" s="239"/>
      <c r="EGN74" s="239"/>
      <c r="EGO74" s="239"/>
      <c r="EGP74" s="239"/>
      <c r="EGQ74" s="239"/>
      <c r="EGR74" s="239"/>
      <c r="EGS74" s="239"/>
      <c r="EGT74" s="239"/>
      <c r="EGU74" s="239"/>
      <c r="EGV74" s="239"/>
      <c r="EGW74" s="239"/>
      <c r="EGX74" s="239"/>
      <c r="EGY74" s="239"/>
      <c r="EGZ74" s="239"/>
      <c r="EHA74" s="239"/>
      <c r="EHB74" s="239"/>
      <c r="EHC74" s="239"/>
      <c r="EHD74" s="239"/>
      <c r="EHE74" s="239"/>
      <c r="EHF74" s="239"/>
      <c r="EHG74" s="239"/>
      <c r="EHH74" s="239"/>
      <c r="EHI74" s="239"/>
      <c r="EHJ74" s="239"/>
      <c r="EHK74" s="239"/>
      <c r="EHL74" s="239"/>
      <c r="EHM74" s="239"/>
      <c r="EHN74" s="239"/>
      <c r="EHO74" s="239"/>
      <c r="EHP74" s="239"/>
      <c r="EHQ74" s="239"/>
      <c r="EHR74" s="239"/>
      <c r="EHS74" s="239"/>
      <c r="EHT74" s="239"/>
      <c r="EHU74" s="239"/>
      <c r="EHV74" s="239"/>
      <c r="EHW74" s="239"/>
      <c r="EHX74" s="239"/>
      <c r="EHY74" s="239"/>
      <c r="EHZ74" s="239"/>
      <c r="EIA74" s="239"/>
      <c r="EIB74" s="239"/>
      <c r="EIC74" s="239"/>
      <c r="EID74" s="239"/>
      <c r="EIE74" s="239"/>
      <c r="EIF74" s="239"/>
      <c r="EIG74" s="239"/>
      <c r="EIH74" s="239"/>
      <c r="EII74" s="239"/>
      <c r="EIJ74" s="239"/>
      <c r="EIK74" s="239"/>
      <c r="EIL74" s="239"/>
      <c r="EIM74" s="239"/>
      <c r="EIN74" s="239"/>
      <c r="EIO74" s="239"/>
      <c r="EIP74" s="239"/>
      <c r="EIQ74" s="239"/>
      <c r="EIR74" s="239"/>
      <c r="EIS74" s="239"/>
      <c r="EIT74" s="239"/>
      <c r="EIU74" s="239"/>
      <c r="EIV74" s="239"/>
      <c r="EIW74" s="239"/>
      <c r="EIX74" s="239"/>
      <c r="EIY74" s="239"/>
      <c r="EIZ74" s="239"/>
      <c r="EJA74" s="239"/>
      <c r="EJB74" s="239"/>
      <c r="EJC74" s="239"/>
      <c r="EJD74" s="239"/>
      <c r="EJE74" s="239"/>
      <c r="EJF74" s="239"/>
      <c r="EJG74" s="239"/>
      <c r="EJH74" s="239"/>
      <c r="EJI74" s="239"/>
      <c r="EJJ74" s="239"/>
      <c r="EJK74" s="239"/>
      <c r="EJL74" s="239"/>
      <c r="EJM74" s="239"/>
      <c r="EJN74" s="239"/>
      <c r="EJO74" s="239"/>
      <c r="EJP74" s="239"/>
      <c r="EJQ74" s="239"/>
      <c r="EJR74" s="239"/>
      <c r="EJS74" s="239"/>
      <c r="EJT74" s="239"/>
      <c r="EJU74" s="239"/>
      <c r="EJV74" s="239"/>
      <c r="EJW74" s="239"/>
      <c r="EJX74" s="239"/>
      <c r="EJY74" s="239"/>
      <c r="EJZ74" s="239"/>
      <c r="EKA74" s="239"/>
      <c r="EKB74" s="239"/>
      <c r="EKC74" s="239"/>
      <c r="EKD74" s="239"/>
      <c r="EKE74" s="239"/>
      <c r="EKF74" s="239"/>
      <c r="EKG74" s="239"/>
      <c r="EKH74" s="239"/>
      <c r="EKI74" s="239"/>
      <c r="EKJ74" s="239"/>
      <c r="EKK74" s="239"/>
      <c r="EKL74" s="239"/>
      <c r="EKM74" s="239"/>
      <c r="EKN74" s="239"/>
      <c r="EKO74" s="239"/>
      <c r="EKP74" s="239"/>
      <c r="EKQ74" s="239"/>
      <c r="EKR74" s="239"/>
      <c r="EKS74" s="239"/>
      <c r="EKT74" s="239"/>
      <c r="EKU74" s="239"/>
      <c r="EKV74" s="239"/>
      <c r="EKW74" s="239"/>
      <c r="EKX74" s="239"/>
      <c r="EKY74" s="239"/>
      <c r="EKZ74" s="239"/>
      <c r="ELA74" s="239"/>
      <c r="ELB74" s="239"/>
      <c r="ELC74" s="239"/>
      <c r="ELD74" s="239"/>
      <c r="ELE74" s="239"/>
      <c r="ELF74" s="239"/>
      <c r="ELG74" s="239"/>
      <c r="ELH74" s="239"/>
      <c r="ELI74" s="239"/>
      <c r="ELJ74" s="239"/>
      <c r="ELK74" s="239"/>
      <c r="ELL74" s="239"/>
      <c r="ELM74" s="239"/>
      <c r="ELN74" s="239"/>
      <c r="ELO74" s="239"/>
      <c r="ELP74" s="239"/>
      <c r="ELQ74" s="239"/>
      <c r="ELR74" s="239"/>
      <c r="ELS74" s="239"/>
      <c r="ELT74" s="239"/>
      <c r="ELU74" s="239"/>
      <c r="ELV74" s="239"/>
      <c r="ELW74" s="239"/>
      <c r="ELX74" s="239"/>
      <c r="ELY74" s="239"/>
      <c r="ELZ74" s="239"/>
      <c r="EMA74" s="239"/>
      <c r="EMB74" s="239"/>
      <c r="EMC74" s="239"/>
      <c r="EMD74" s="239"/>
      <c r="EME74" s="239"/>
      <c r="EMF74" s="239"/>
      <c r="EMG74" s="239"/>
      <c r="EMH74" s="239"/>
      <c r="EMI74" s="239"/>
      <c r="EMJ74" s="239"/>
      <c r="EMK74" s="239"/>
      <c r="EML74" s="239"/>
      <c r="EMM74" s="239"/>
      <c r="EMN74" s="239"/>
      <c r="EMO74" s="239"/>
      <c r="EMP74" s="239"/>
      <c r="EMQ74" s="239"/>
      <c r="EMR74" s="239"/>
      <c r="EMS74" s="239"/>
      <c r="EMT74" s="239"/>
      <c r="EMU74" s="239"/>
      <c r="EMV74" s="239"/>
      <c r="EMW74" s="239"/>
      <c r="EMX74" s="239"/>
      <c r="EMY74" s="239"/>
      <c r="EMZ74" s="239"/>
      <c r="ENA74" s="239"/>
      <c r="ENB74" s="239"/>
      <c r="ENC74" s="239"/>
      <c r="END74" s="239"/>
      <c r="ENE74" s="239"/>
      <c r="ENF74" s="239"/>
      <c r="ENG74" s="239"/>
      <c r="ENH74" s="239"/>
      <c r="ENI74" s="239"/>
      <c r="ENJ74" s="239"/>
      <c r="ENK74" s="239"/>
      <c r="ENL74" s="239"/>
      <c r="ENM74" s="239"/>
      <c r="ENN74" s="239"/>
      <c r="ENO74" s="239"/>
      <c r="ENP74" s="239"/>
      <c r="ENQ74" s="239"/>
      <c r="ENR74" s="239"/>
      <c r="ENS74" s="239"/>
      <c r="ENT74" s="239"/>
      <c r="ENU74" s="239"/>
      <c r="ENV74" s="239"/>
      <c r="ENW74" s="239"/>
      <c r="ENX74" s="239"/>
      <c r="ENY74" s="239"/>
      <c r="ENZ74" s="239"/>
      <c r="EOA74" s="239"/>
      <c r="EOB74" s="239"/>
      <c r="EOC74" s="239"/>
      <c r="EOD74" s="239"/>
      <c r="EOE74" s="239"/>
      <c r="EOF74" s="239"/>
      <c r="EOG74" s="239"/>
      <c r="EOH74" s="239"/>
      <c r="EOI74" s="239"/>
      <c r="EOJ74" s="239"/>
      <c r="EOK74" s="239"/>
      <c r="EOL74" s="239"/>
      <c r="EOM74" s="239"/>
      <c r="EON74" s="239"/>
      <c r="EOO74" s="239"/>
      <c r="EOP74" s="239"/>
      <c r="EOQ74" s="239"/>
      <c r="EOR74" s="239"/>
      <c r="EOS74" s="239"/>
      <c r="EOT74" s="239"/>
      <c r="EOU74" s="239"/>
      <c r="EOV74" s="239"/>
      <c r="EOW74" s="239"/>
      <c r="EOX74" s="239"/>
      <c r="EOY74" s="239"/>
      <c r="EOZ74" s="239"/>
      <c r="EPA74" s="239"/>
      <c r="EPB74" s="239"/>
      <c r="EPC74" s="239"/>
      <c r="EPD74" s="239"/>
      <c r="EPE74" s="239"/>
      <c r="EPF74" s="239"/>
      <c r="EPG74" s="239"/>
      <c r="EPH74" s="239"/>
      <c r="EPI74" s="239"/>
      <c r="EPJ74" s="239"/>
      <c r="EPK74" s="239"/>
      <c r="EPL74" s="239"/>
      <c r="EPM74" s="239"/>
      <c r="EPN74" s="239"/>
      <c r="EPO74" s="239"/>
      <c r="EPP74" s="239"/>
      <c r="EPQ74" s="239"/>
      <c r="EPR74" s="239"/>
      <c r="EPS74" s="239"/>
      <c r="EPT74" s="239"/>
      <c r="EPU74" s="239"/>
      <c r="EPV74" s="239"/>
      <c r="EPW74" s="239"/>
      <c r="EPX74" s="239"/>
      <c r="EPY74" s="239"/>
      <c r="EPZ74" s="239"/>
      <c r="EQA74" s="239"/>
      <c r="EQB74" s="239"/>
      <c r="EQC74" s="239"/>
      <c r="EQD74" s="239"/>
      <c r="EQE74" s="239"/>
      <c r="EQF74" s="239"/>
      <c r="EQG74" s="239"/>
      <c r="EQH74" s="239"/>
      <c r="EQI74" s="239"/>
      <c r="EQJ74" s="239"/>
      <c r="EQK74" s="239"/>
      <c r="EQL74" s="239"/>
      <c r="EQM74" s="239"/>
      <c r="EQN74" s="239"/>
      <c r="EQO74" s="239"/>
      <c r="EQP74" s="239"/>
      <c r="EQQ74" s="239"/>
      <c r="EQR74" s="239"/>
      <c r="EQS74" s="239"/>
      <c r="EQT74" s="239"/>
      <c r="EQU74" s="239"/>
      <c r="EQV74" s="239"/>
      <c r="EQW74" s="239"/>
      <c r="EQX74" s="239"/>
      <c r="EQY74" s="239"/>
      <c r="EQZ74" s="239"/>
      <c r="ERA74" s="239"/>
      <c r="ERB74" s="239"/>
      <c r="ERC74" s="239"/>
      <c r="ERD74" s="239"/>
      <c r="ERE74" s="239"/>
      <c r="ERF74" s="239"/>
      <c r="ERG74" s="239"/>
      <c r="ERH74" s="239"/>
      <c r="ERI74" s="239"/>
      <c r="ERJ74" s="239"/>
      <c r="ERK74" s="239"/>
      <c r="ERL74" s="239"/>
      <c r="ERM74" s="239"/>
      <c r="ERN74" s="239"/>
      <c r="ERO74" s="239"/>
      <c r="ERP74" s="239"/>
      <c r="ERQ74" s="239"/>
      <c r="ERR74" s="239"/>
      <c r="ERS74" s="239"/>
      <c r="ERT74" s="239"/>
      <c r="ERU74" s="239"/>
      <c r="ERV74" s="239"/>
      <c r="ERW74" s="239"/>
      <c r="ERX74" s="239"/>
      <c r="ERY74" s="239"/>
      <c r="ERZ74" s="239"/>
      <c r="ESA74" s="239"/>
      <c r="ESB74" s="239"/>
      <c r="ESC74" s="239"/>
      <c r="ESD74" s="239"/>
      <c r="ESE74" s="239"/>
      <c r="ESF74" s="239"/>
      <c r="ESG74" s="239"/>
      <c r="ESH74" s="239"/>
      <c r="ESI74" s="239"/>
      <c r="ESJ74" s="239"/>
      <c r="ESK74" s="239"/>
      <c r="ESL74" s="239"/>
      <c r="ESM74" s="239"/>
      <c r="ESN74" s="239"/>
      <c r="ESO74" s="239"/>
      <c r="ESP74" s="239"/>
      <c r="ESQ74" s="239"/>
      <c r="ESR74" s="239"/>
      <c r="ESS74" s="239"/>
      <c r="EST74" s="239"/>
      <c r="ESU74" s="239"/>
      <c r="ESV74" s="239"/>
      <c r="ESW74" s="239"/>
      <c r="ESX74" s="239"/>
      <c r="ESY74" s="239"/>
      <c r="ESZ74" s="239"/>
      <c r="ETA74" s="239"/>
      <c r="ETB74" s="239"/>
      <c r="ETC74" s="239"/>
      <c r="ETD74" s="239"/>
      <c r="ETE74" s="239"/>
      <c r="ETF74" s="239"/>
      <c r="ETG74" s="239"/>
      <c r="ETH74" s="239"/>
      <c r="ETI74" s="239"/>
      <c r="ETJ74" s="239"/>
      <c r="ETK74" s="239"/>
      <c r="ETL74" s="239"/>
      <c r="ETM74" s="239"/>
      <c r="ETN74" s="239"/>
      <c r="ETO74" s="239"/>
      <c r="ETP74" s="239"/>
      <c r="ETQ74" s="239"/>
      <c r="ETR74" s="239"/>
      <c r="ETS74" s="239"/>
      <c r="ETT74" s="239"/>
      <c r="ETU74" s="239"/>
      <c r="ETV74" s="239"/>
      <c r="ETW74" s="239"/>
      <c r="ETX74" s="239"/>
      <c r="ETY74" s="239"/>
      <c r="ETZ74" s="239"/>
      <c r="EUA74" s="239"/>
      <c r="EUB74" s="239"/>
      <c r="EUC74" s="239"/>
      <c r="EUD74" s="239"/>
      <c r="EUE74" s="239"/>
      <c r="EUF74" s="239"/>
      <c r="EUG74" s="239"/>
      <c r="EUH74" s="239"/>
      <c r="EUI74" s="239"/>
      <c r="EUJ74" s="239"/>
      <c r="EUK74" s="239"/>
      <c r="EUL74" s="239"/>
      <c r="EUM74" s="239"/>
      <c r="EUN74" s="239"/>
      <c r="EUO74" s="239"/>
      <c r="EUP74" s="239"/>
      <c r="EUQ74" s="239"/>
      <c r="EUR74" s="239"/>
      <c r="EUS74" s="239"/>
      <c r="EUT74" s="239"/>
      <c r="EUU74" s="239"/>
      <c r="EUV74" s="239"/>
      <c r="EUW74" s="239"/>
      <c r="EUX74" s="239"/>
      <c r="EUY74" s="239"/>
      <c r="EUZ74" s="239"/>
      <c r="EVA74" s="239"/>
      <c r="EVB74" s="239"/>
      <c r="EVC74" s="239"/>
      <c r="EVD74" s="239"/>
      <c r="EVE74" s="239"/>
      <c r="EVF74" s="239"/>
      <c r="EVG74" s="239"/>
      <c r="EVH74" s="239"/>
      <c r="EVI74" s="239"/>
      <c r="EVJ74" s="239"/>
      <c r="EVK74" s="239"/>
      <c r="EVL74" s="239"/>
      <c r="EVM74" s="239"/>
      <c r="EVN74" s="239"/>
      <c r="EVO74" s="239"/>
      <c r="EVP74" s="239"/>
      <c r="EVQ74" s="239"/>
      <c r="EVR74" s="239"/>
      <c r="EVS74" s="239"/>
      <c r="EVT74" s="239"/>
      <c r="EVU74" s="239"/>
      <c r="EVV74" s="239"/>
      <c r="EVW74" s="239"/>
      <c r="EVX74" s="239"/>
      <c r="EVY74" s="239"/>
      <c r="EVZ74" s="239"/>
      <c r="EWA74" s="239"/>
      <c r="EWB74" s="239"/>
      <c r="EWC74" s="239"/>
      <c r="EWD74" s="239"/>
      <c r="EWE74" s="239"/>
      <c r="EWF74" s="239"/>
      <c r="EWG74" s="239"/>
      <c r="EWH74" s="239"/>
      <c r="EWI74" s="239"/>
      <c r="EWJ74" s="239"/>
      <c r="EWK74" s="239"/>
      <c r="EWL74" s="239"/>
      <c r="EWM74" s="239"/>
      <c r="EWN74" s="239"/>
      <c r="EWO74" s="239"/>
      <c r="EWP74" s="239"/>
      <c r="EWQ74" s="239"/>
      <c r="EWR74" s="239"/>
      <c r="EWS74" s="239"/>
      <c r="EWT74" s="239"/>
      <c r="EWU74" s="239"/>
      <c r="EWV74" s="239"/>
      <c r="EWW74" s="239"/>
      <c r="EWX74" s="239"/>
      <c r="EWY74" s="239"/>
      <c r="EWZ74" s="239"/>
      <c r="EXA74" s="239"/>
      <c r="EXB74" s="239"/>
      <c r="EXC74" s="239"/>
      <c r="EXD74" s="239"/>
      <c r="EXE74" s="239"/>
      <c r="EXF74" s="239"/>
      <c r="EXG74" s="239"/>
      <c r="EXH74" s="239"/>
      <c r="EXI74" s="239"/>
      <c r="EXJ74" s="239"/>
      <c r="EXK74" s="239"/>
      <c r="EXL74" s="239"/>
      <c r="EXM74" s="239"/>
      <c r="EXN74" s="239"/>
      <c r="EXO74" s="239"/>
      <c r="EXP74" s="239"/>
      <c r="EXQ74" s="239"/>
      <c r="EXR74" s="239"/>
      <c r="EXS74" s="239"/>
      <c r="EXT74" s="239"/>
      <c r="EXU74" s="239"/>
      <c r="EXV74" s="239"/>
      <c r="EXW74" s="239"/>
      <c r="EXX74" s="239"/>
      <c r="EXY74" s="239"/>
      <c r="EXZ74" s="239"/>
      <c r="EYA74" s="239"/>
      <c r="EYB74" s="239"/>
      <c r="EYC74" s="239"/>
      <c r="EYD74" s="239"/>
      <c r="EYE74" s="239"/>
      <c r="EYF74" s="239"/>
      <c r="EYG74" s="239"/>
      <c r="EYH74" s="239"/>
      <c r="EYI74" s="239"/>
      <c r="EYJ74" s="239"/>
      <c r="EYK74" s="239"/>
      <c r="EYL74" s="239"/>
      <c r="EYM74" s="239"/>
      <c r="EYN74" s="239"/>
      <c r="EYO74" s="239"/>
      <c r="EYP74" s="239"/>
      <c r="EYQ74" s="239"/>
      <c r="EYR74" s="239"/>
      <c r="EYS74" s="239"/>
      <c r="EYT74" s="239"/>
      <c r="EYU74" s="239"/>
      <c r="EYV74" s="239"/>
      <c r="EYW74" s="239"/>
      <c r="EYX74" s="239"/>
      <c r="EYY74" s="239"/>
      <c r="EYZ74" s="239"/>
      <c r="EZA74" s="239"/>
      <c r="EZB74" s="239"/>
      <c r="EZC74" s="239"/>
      <c r="EZD74" s="239"/>
      <c r="EZE74" s="239"/>
      <c r="EZF74" s="239"/>
      <c r="EZG74" s="239"/>
      <c r="EZH74" s="239"/>
      <c r="EZI74" s="239"/>
      <c r="EZJ74" s="239"/>
      <c r="EZK74" s="239"/>
      <c r="EZL74" s="239"/>
      <c r="EZM74" s="239"/>
      <c r="EZN74" s="239"/>
      <c r="EZO74" s="239"/>
      <c r="EZP74" s="239"/>
      <c r="EZQ74" s="239"/>
      <c r="EZR74" s="239"/>
      <c r="EZS74" s="239"/>
      <c r="EZT74" s="239"/>
      <c r="EZU74" s="239"/>
      <c r="EZV74" s="239"/>
      <c r="EZW74" s="239"/>
      <c r="EZX74" s="239"/>
      <c r="EZY74" s="239"/>
      <c r="EZZ74" s="239"/>
      <c r="FAA74" s="239"/>
      <c r="FAB74" s="239"/>
      <c r="FAC74" s="239"/>
      <c r="FAD74" s="239"/>
      <c r="FAE74" s="239"/>
      <c r="FAF74" s="239"/>
      <c r="FAG74" s="239"/>
      <c r="FAH74" s="239"/>
      <c r="FAI74" s="239"/>
      <c r="FAJ74" s="239"/>
      <c r="FAK74" s="239"/>
      <c r="FAL74" s="239"/>
      <c r="FAM74" s="239"/>
      <c r="FAN74" s="239"/>
      <c r="FAO74" s="239"/>
      <c r="FAP74" s="239"/>
      <c r="FAQ74" s="239"/>
      <c r="FAR74" s="239"/>
      <c r="FAS74" s="239"/>
      <c r="FAT74" s="239"/>
      <c r="FAU74" s="239"/>
      <c r="FAV74" s="239"/>
      <c r="FAW74" s="239"/>
      <c r="FAX74" s="239"/>
      <c r="FAY74" s="239"/>
      <c r="FAZ74" s="239"/>
      <c r="FBA74" s="239"/>
      <c r="FBB74" s="239"/>
      <c r="FBC74" s="239"/>
      <c r="FBD74" s="239"/>
      <c r="FBE74" s="239"/>
      <c r="FBF74" s="239"/>
      <c r="FBG74" s="239"/>
      <c r="FBH74" s="239"/>
      <c r="FBI74" s="239"/>
      <c r="FBJ74" s="239"/>
      <c r="FBK74" s="239"/>
      <c r="FBL74" s="239"/>
      <c r="FBM74" s="239"/>
      <c r="FBN74" s="239"/>
      <c r="FBO74" s="239"/>
      <c r="FBP74" s="239"/>
      <c r="FBQ74" s="239"/>
      <c r="FBR74" s="239"/>
      <c r="FBS74" s="239"/>
      <c r="FBT74" s="239"/>
      <c r="FBU74" s="239"/>
      <c r="FBV74" s="239"/>
      <c r="FBW74" s="239"/>
      <c r="FBX74" s="239"/>
      <c r="FBY74" s="239"/>
      <c r="FBZ74" s="239"/>
      <c r="FCA74" s="239"/>
      <c r="FCB74" s="239"/>
      <c r="FCC74" s="239"/>
      <c r="FCD74" s="239"/>
      <c r="FCE74" s="239"/>
      <c r="FCF74" s="239"/>
      <c r="FCG74" s="239"/>
      <c r="FCH74" s="239"/>
      <c r="FCI74" s="239"/>
      <c r="FCJ74" s="239"/>
      <c r="FCK74" s="239"/>
      <c r="FCL74" s="239"/>
      <c r="FCM74" s="239"/>
      <c r="FCN74" s="239"/>
      <c r="FCO74" s="239"/>
      <c r="FCP74" s="239"/>
      <c r="FCQ74" s="239"/>
      <c r="FCR74" s="239"/>
      <c r="FCS74" s="239"/>
      <c r="FCT74" s="239"/>
      <c r="FCU74" s="239"/>
      <c r="FCV74" s="239"/>
      <c r="FCW74" s="239"/>
      <c r="FCX74" s="239"/>
      <c r="FCY74" s="239"/>
      <c r="FCZ74" s="239"/>
      <c r="FDA74" s="239"/>
      <c r="FDB74" s="239"/>
      <c r="FDC74" s="239"/>
      <c r="FDD74" s="239"/>
      <c r="FDE74" s="239"/>
      <c r="FDF74" s="239"/>
      <c r="FDG74" s="239"/>
      <c r="FDH74" s="239"/>
      <c r="FDI74" s="239"/>
      <c r="FDJ74" s="239"/>
      <c r="FDK74" s="239"/>
      <c r="FDL74" s="239"/>
      <c r="FDM74" s="239"/>
      <c r="FDN74" s="239"/>
      <c r="FDO74" s="239"/>
      <c r="FDP74" s="239"/>
      <c r="FDQ74" s="239"/>
      <c r="FDR74" s="239"/>
      <c r="FDS74" s="239"/>
      <c r="FDT74" s="239"/>
      <c r="FDU74" s="239"/>
      <c r="FDV74" s="239"/>
      <c r="FDW74" s="239"/>
      <c r="FDX74" s="239"/>
      <c r="FDY74" s="239"/>
      <c r="FDZ74" s="239"/>
      <c r="FEA74" s="239"/>
      <c r="FEB74" s="239"/>
      <c r="FEC74" s="239"/>
      <c r="FED74" s="239"/>
      <c r="FEE74" s="239"/>
      <c r="FEF74" s="239"/>
      <c r="FEG74" s="239"/>
      <c r="FEH74" s="239"/>
      <c r="FEI74" s="239"/>
      <c r="FEJ74" s="239"/>
      <c r="FEK74" s="239"/>
      <c r="FEL74" s="239"/>
      <c r="FEM74" s="239"/>
      <c r="FEN74" s="239"/>
      <c r="FEO74" s="239"/>
      <c r="FEP74" s="239"/>
      <c r="FEQ74" s="239"/>
      <c r="FER74" s="239"/>
      <c r="FES74" s="239"/>
      <c r="FET74" s="239"/>
      <c r="FEU74" s="239"/>
      <c r="FEV74" s="239"/>
      <c r="FEW74" s="239"/>
      <c r="FEX74" s="239"/>
      <c r="FEY74" s="239"/>
      <c r="FEZ74" s="239"/>
      <c r="FFA74" s="239"/>
      <c r="FFB74" s="239"/>
      <c r="FFC74" s="239"/>
      <c r="FFD74" s="239"/>
      <c r="FFE74" s="239"/>
      <c r="FFF74" s="239"/>
      <c r="FFG74" s="239"/>
      <c r="FFH74" s="239"/>
      <c r="FFI74" s="239"/>
      <c r="FFJ74" s="239"/>
      <c r="FFK74" s="239"/>
      <c r="FFL74" s="239"/>
      <c r="FFM74" s="239"/>
      <c r="FFN74" s="239"/>
      <c r="FFO74" s="239"/>
      <c r="FFP74" s="239"/>
      <c r="FFQ74" s="239"/>
      <c r="FFR74" s="239"/>
      <c r="FFS74" s="239"/>
      <c r="FFT74" s="239"/>
      <c r="FFU74" s="239"/>
      <c r="FFV74" s="239"/>
      <c r="FFW74" s="239"/>
      <c r="FFX74" s="239"/>
      <c r="FFY74" s="239"/>
      <c r="FFZ74" s="239"/>
      <c r="FGA74" s="239"/>
      <c r="FGB74" s="239"/>
      <c r="FGC74" s="239"/>
      <c r="FGD74" s="239"/>
      <c r="FGE74" s="239"/>
      <c r="FGF74" s="239"/>
      <c r="FGG74" s="239"/>
      <c r="FGH74" s="239"/>
      <c r="FGI74" s="239"/>
      <c r="FGJ74" s="239"/>
      <c r="FGK74" s="239"/>
      <c r="FGL74" s="239"/>
      <c r="FGM74" s="239"/>
      <c r="FGN74" s="239"/>
      <c r="FGO74" s="239"/>
      <c r="FGP74" s="239"/>
      <c r="FGQ74" s="239"/>
      <c r="FGR74" s="239"/>
      <c r="FGS74" s="239"/>
      <c r="FGT74" s="239"/>
      <c r="FGU74" s="239"/>
      <c r="FGV74" s="239"/>
      <c r="FGW74" s="239"/>
      <c r="FGX74" s="239"/>
      <c r="FGY74" s="239"/>
      <c r="FGZ74" s="239"/>
      <c r="FHA74" s="239"/>
      <c r="FHB74" s="239"/>
      <c r="FHC74" s="239"/>
      <c r="FHD74" s="239"/>
      <c r="FHE74" s="239"/>
      <c r="FHF74" s="239"/>
      <c r="FHG74" s="239"/>
      <c r="FHH74" s="239"/>
      <c r="FHI74" s="239"/>
      <c r="FHJ74" s="239"/>
      <c r="FHK74" s="239"/>
      <c r="FHL74" s="239"/>
      <c r="FHM74" s="239"/>
      <c r="FHN74" s="239"/>
      <c r="FHO74" s="239"/>
      <c r="FHP74" s="239"/>
      <c r="FHQ74" s="239"/>
      <c r="FHR74" s="239"/>
      <c r="FHS74" s="239"/>
      <c r="FHT74" s="239"/>
      <c r="FHU74" s="239"/>
      <c r="FHV74" s="239"/>
      <c r="FHW74" s="239"/>
      <c r="FHX74" s="239"/>
      <c r="FHY74" s="239"/>
      <c r="FHZ74" s="239"/>
      <c r="FIA74" s="239"/>
      <c r="FIB74" s="239"/>
      <c r="FIC74" s="239"/>
      <c r="FID74" s="239"/>
      <c r="FIE74" s="239"/>
      <c r="FIF74" s="239"/>
      <c r="FIG74" s="239"/>
      <c r="FIH74" s="239"/>
      <c r="FII74" s="239"/>
      <c r="FIJ74" s="239"/>
      <c r="FIK74" s="239"/>
      <c r="FIL74" s="239"/>
      <c r="FIM74" s="239"/>
      <c r="FIN74" s="239"/>
      <c r="FIO74" s="239"/>
      <c r="FIP74" s="239"/>
      <c r="FIQ74" s="239"/>
      <c r="FIR74" s="239"/>
      <c r="FIS74" s="239"/>
      <c r="FIT74" s="239"/>
      <c r="FIU74" s="239"/>
      <c r="FIV74" s="239"/>
      <c r="FIW74" s="239"/>
      <c r="FIX74" s="239"/>
      <c r="FIY74" s="239"/>
      <c r="FIZ74" s="239"/>
      <c r="FJA74" s="239"/>
      <c r="FJB74" s="239"/>
      <c r="FJC74" s="239"/>
      <c r="FJD74" s="239"/>
      <c r="FJE74" s="239"/>
      <c r="FJF74" s="239"/>
      <c r="FJG74" s="239"/>
      <c r="FJH74" s="239"/>
      <c r="FJI74" s="239"/>
      <c r="FJJ74" s="239"/>
      <c r="FJK74" s="239"/>
      <c r="FJL74" s="239"/>
      <c r="FJM74" s="239"/>
      <c r="FJN74" s="239"/>
      <c r="FJO74" s="239"/>
      <c r="FJP74" s="239"/>
      <c r="FJQ74" s="239"/>
      <c r="FJR74" s="239"/>
      <c r="FJS74" s="239"/>
      <c r="FJT74" s="239"/>
      <c r="FJU74" s="239"/>
      <c r="FJV74" s="239"/>
      <c r="FJW74" s="239"/>
      <c r="FJX74" s="239"/>
      <c r="FJY74" s="239"/>
      <c r="FJZ74" s="239"/>
      <c r="FKA74" s="239"/>
      <c r="FKB74" s="239"/>
      <c r="FKC74" s="239"/>
      <c r="FKD74" s="239"/>
      <c r="FKE74" s="239"/>
      <c r="FKF74" s="239"/>
      <c r="FKG74" s="239"/>
      <c r="FKH74" s="239"/>
      <c r="FKI74" s="239"/>
      <c r="FKJ74" s="239"/>
      <c r="FKK74" s="239"/>
      <c r="FKL74" s="239"/>
      <c r="FKM74" s="239"/>
      <c r="FKN74" s="239"/>
      <c r="FKO74" s="239"/>
      <c r="FKP74" s="239"/>
      <c r="FKQ74" s="239"/>
      <c r="FKR74" s="239"/>
      <c r="FKS74" s="239"/>
      <c r="FKT74" s="239"/>
      <c r="FKU74" s="239"/>
      <c r="FKV74" s="239"/>
      <c r="FKW74" s="239"/>
      <c r="FKX74" s="239"/>
      <c r="FKY74" s="239"/>
      <c r="FKZ74" s="239"/>
      <c r="FLA74" s="239"/>
      <c r="FLB74" s="239"/>
      <c r="FLC74" s="239"/>
      <c r="FLD74" s="239"/>
      <c r="FLE74" s="239"/>
      <c r="FLF74" s="239"/>
      <c r="FLG74" s="239"/>
      <c r="FLH74" s="239"/>
      <c r="FLI74" s="239"/>
      <c r="FLJ74" s="239"/>
      <c r="FLK74" s="239"/>
      <c r="FLL74" s="239"/>
      <c r="FLM74" s="239"/>
      <c r="FLN74" s="239"/>
      <c r="FLO74" s="239"/>
      <c r="FLP74" s="239"/>
      <c r="FLQ74" s="239"/>
      <c r="FLR74" s="239"/>
      <c r="FLS74" s="239"/>
      <c r="FLT74" s="239"/>
      <c r="FLU74" s="239"/>
      <c r="FLV74" s="239"/>
      <c r="FLW74" s="239"/>
      <c r="FLX74" s="239"/>
      <c r="FLY74" s="239"/>
      <c r="FLZ74" s="239"/>
      <c r="FMA74" s="239"/>
      <c r="FMB74" s="239"/>
      <c r="FMC74" s="239"/>
      <c r="FMD74" s="239"/>
      <c r="FME74" s="239"/>
      <c r="FMF74" s="239"/>
      <c r="FMG74" s="239"/>
      <c r="FMH74" s="239"/>
      <c r="FMI74" s="239"/>
      <c r="FMJ74" s="239"/>
      <c r="FMK74" s="239"/>
      <c r="FML74" s="239"/>
      <c r="FMM74" s="239"/>
      <c r="FMN74" s="239"/>
      <c r="FMO74" s="239"/>
      <c r="FMP74" s="239"/>
      <c r="FMQ74" s="239"/>
      <c r="FMR74" s="239"/>
      <c r="FMS74" s="239"/>
      <c r="FMT74" s="239"/>
      <c r="FMU74" s="239"/>
      <c r="FMV74" s="239"/>
      <c r="FMW74" s="239"/>
      <c r="FMX74" s="239"/>
      <c r="FMY74" s="239"/>
      <c r="FMZ74" s="239"/>
      <c r="FNA74" s="239"/>
      <c r="FNB74" s="239"/>
      <c r="FNC74" s="239"/>
      <c r="FND74" s="239"/>
      <c r="FNE74" s="239"/>
      <c r="FNF74" s="239"/>
      <c r="FNG74" s="239"/>
      <c r="FNH74" s="239"/>
      <c r="FNI74" s="239"/>
      <c r="FNJ74" s="239"/>
      <c r="FNK74" s="239"/>
      <c r="FNL74" s="239"/>
      <c r="FNM74" s="239"/>
      <c r="FNN74" s="239"/>
      <c r="FNO74" s="239"/>
      <c r="FNP74" s="239"/>
      <c r="FNQ74" s="239"/>
      <c r="FNR74" s="239"/>
      <c r="FNS74" s="239"/>
      <c r="FNT74" s="239"/>
      <c r="FNU74" s="239"/>
      <c r="FNV74" s="239"/>
      <c r="FNW74" s="239"/>
      <c r="FNX74" s="239"/>
      <c r="FNY74" s="239"/>
      <c r="FNZ74" s="239"/>
      <c r="FOA74" s="239"/>
      <c r="FOB74" s="239"/>
      <c r="FOC74" s="239"/>
      <c r="FOD74" s="239"/>
      <c r="FOE74" s="239"/>
      <c r="FOF74" s="239"/>
      <c r="FOG74" s="239"/>
      <c r="FOH74" s="239"/>
      <c r="FOI74" s="239"/>
      <c r="FOJ74" s="239"/>
      <c r="FOK74" s="239"/>
      <c r="FOL74" s="239"/>
      <c r="FOM74" s="239"/>
      <c r="FON74" s="239"/>
      <c r="FOO74" s="239"/>
      <c r="FOP74" s="239"/>
      <c r="FOQ74" s="239"/>
      <c r="FOR74" s="239"/>
      <c r="FOS74" s="239"/>
      <c r="FOT74" s="239"/>
      <c r="FOU74" s="239"/>
      <c r="FOV74" s="239"/>
      <c r="FOW74" s="239"/>
      <c r="FOX74" s="239"/>
      <c r="FOY74" s="239"/>
      <c r="FOZ74" s="239"/>
      <c r="FPA74" s="239"/>
      <c r="FPB74" s="239"/>
      <c r="FPC74" s="239"/>
      <c r="FPD74" s="239"/>
      <c r="FPE74" s="239"/>
      <c r="FPF74" s="239"/>
      <c r="FPG74" s="239"/>
      <c r="FPH74" s="239"/>
      <c r="FPI74" s="239"/>
      <c r="FPJ74" s="239"/>
      <c r="FPK74" s="239"/>
      <c r="FPL74" s="239"/>
      <c r="FPM74" s="239"/>
      <c r="FPN74" s="239"/>
      <c r="FPO74" s="239"/>
      <c r="FPP74" s="239"/>
      <c r="FPQ74" s="239"/>
      <c r="FPR74" s="239"/>
      <c r="FPS74" s="239"/>
      <c r="FPT74" s="239"/>
      <c r="FPU74" s="239"/>
      <c r="FPV74" s="239"/>
      <c r="FPW74" s="239"/>
      <c r="FPX74" s="239"/>
      <c r="FPY74" s="239"/>
      <c r="FPZ74" s="239"/>
      <c r="FQA74" s="239"/>
      <c r="FQB74" s="239"/>
      <c r="FQC74" s="239"/>
      <c r="FQD74" s="239"/>
      <c r="FQE74" s="239"/>
      <c r="FQF74" s="239"/>
      <c r="FQG74" s="239"/>
      <c r="FQH74" s="239"/>
      <c r="FQI74" s="239"/>
      <c r="FQJ74" s="239"/>
      <c r="FQK74" s="239"/>
      <c r="FQL74" s="239"/>
      <c r="FQM74" s="239"/>
      <c r="FQN74" s="239"/>
      <c r="FQO74" s="239"/>
      <c r="FQP74" s="239"/>
      <c r="FQQ74" s="239"/>
      <c r="FQR74" s="239"/>
      <c r="FQS74" s="239"/>
      <c r="FQT74" s="239"/>
      <c r="FQU74" s="239"/>
      <c r="FQV74" s="239"/>
      <c r="FQW74" s="239"/>
      <c r="FQX74" s="239"/>
      <c r="FQY74" s="239"/>
      <c r="FQZ74" s="239"/>
      <c r="FRA74" s="239"/>
      <c r="FRB74" s="239"/>
      <c r="FRC74" s="239"/>
      <c r="FRD74" s="239"/>
      <c r="FRE74" s="239"/>
      <c r="FRF74" s="239"/>
      <c r="FRG74" s="239"/>
      <c r="FRH74" s="239"/>
      <c r="FRI74" s="239"/>
      <c r="FRJ74" s="239"/>
      <c r="FRK74" s="239"/>
      <c r="FRL74" s="239"/>
      <c r="FRM74" s="239"/>
      <c r="FRN74" s="239"/>
      <c r="FRO74" s="239"/>
      <c r="FRP74" s="239"/>
      <c r="FRQ74" s="239"/>
      <c r="FRR74" s="239"/>
      <c r="FRS74" s="239"/>
      <c r="FRT74" s="239"/>
      <c r="FRU74" s="239"/>
      <c r="FRV74" s="239"/>
      <c r="FRW74" s="239"/>
      <c r="FRX74" s="239"/>
      <c r="FRY74" s="239"/>
      <c r="FRZ74" s="239"/>
      <c r="FSA74" s="239"/>
      <c r="FSB74" s="239"/>
      <c r="FSC74" s="239"/>
      <c r="FSD74" s="239"/>
      <c r="FSE74" s="239"/>
      <c r="FSF74" s="239"/>
      <c r="FSG74" s="239"/>
      <c r="FSH74" s="239"/>
      <c r="FSI74" s="239"/>
      <c r="FSJ74" s="239"/>
      <c r="FSK74" s="239"/>
      <c r="FSL74" s="239"/>
      <c r="FSM74" s="239"/>
      <c r="FSN74" s="239"/>
      <c r="FSO74" s="239"/>
      <c r="FSP74" s="239"/>
      <c r="FSQ74" s="239"/>
      <c r="FSR74" s="239"/>
      <c r="FSS74" s="239"/>
      <c r="FST74" s="239"/>
      <c r="FSU74" s="239"/>
      <c r="FSV74" s="239"/>
      <c r="FSW74" s="239"/>
      <c r="FSX74" s="239"/>
      <c r="FSY74" s="239"/>
      <c r="FSZ74" s="239"/>
      <c r="FTA74" s="239"/>
      <c r="FTB74" s="239"/>
      <c r="FTC74" s="239"/>
      <c r="FTD74" s="239"/>
      <c r="FTE74" s="239"/>
      <c r="FTF74" s="239"/>
      <c r="FTG74" s="239"/>
      <c r="FTH74" s="239"/>
      <c r="FTI74" s="239"/>
      <c r="FTJ74" s="239"/>
      <c r="FTK74" s="239"/>
      <c r="FTL74" s="239"/>
      <c r="FTM74" s="239"/>
      <c r="FTN74" s="239"/>
      <c r="FTO74" s="239"/>
      <c r="FTP74" s="239"/>
      <c r="FTQ74" s="239"/>
      <c r="FTR74" s="239"/>
      <c r="FTS74" s="239"/>
      <c r="FTT74" s="239"/>
      <c r="FTU74" s="239"/>
      <c r="FTV74" s="239"/>
      <c r="FTW74" s="239"/>
      <c r="FTX74" s="239"/>
      <c r="FTY74" s="239"/>
      <c r="FTZ74" s="239"/>
      <c r="FUA74" s="239"/>
      <c r="FUB74" s="239"/>
      <c r="FUC74" s="239"/>
      <c r="FUD74" s="239"/>
      <c r="FUE74" s="239"/>
      <c r="FUF74" s="239"/>
      <c r="FUG74" s="239"/>
      <c r="FUH74" s="239"/>
      <c r="FUI74" s="239"/>
      <c r="FUJ74" s="239"/>
      <c r="FUK74" s="239"/>
      <c r="FUL74" s="239"/>
      <c r="FUM74" s="239"/>
      <c r="FUN74" s="239"/>
      <c r="FUO74" s="239"/>
      <c r="FUP74" s="239"/>
      <c r="FUQ74" s="239"/>
      <c r="FUR74" s="239"/>
      <c r="FUS74" s="239"/>
      <c r="FUT74" s="239"/>
      <c r="FUU74" s="239"/>
      <c r="FUV74" s="239"/>
      <c r="FUW74" s="239"/>
      <c r="FUX74" s="239"/>
      <c r="FUY74" s="239"/>
      <c r="FUZ74" s="239"/>
      <c r="FVA74" s="239"/>
      <c r="FVB74" s="239"/>
      <c r="FVC74" s="239"/>
      <c r="FVD74" s="239"/>
      <c r="FVE74" s="239"/>
      <c r="FVF74" s="239"/>
      <c r="FVG74" s="239"/>
      <c r="FVH74" s="239"/>
      <c r="FVI74" s="239"/>
      <c r="FVJ74" s="239"/>
      <c r="FVK74" s="239"/>
      <c r="FVL74" s="239"/>
      <c r="FVM74" s="239"/>
      <c r="FVN74" s="239"/>
      <c r="FVO74" s="239"/>
      <c r="FVP74" s="239"/>
      <c r="FVQ74" s="239"/>
      <c r="FVR74" s="239"/>
      <c r="FVS74" s="239"/>
      <c r="FVT74" s="239"/>
      <c r="FVU74" s="239"/>
      <c r="FVV74" s="239"/>
      <c r="FVW74" s="239"/>
      <c r="FVX74" s="239"/>
      <c r="FVY74" s="239"/>
      <c r="FVZ74" s="239"/>
      <c r="FWA74" s="239"/>
      <c r="FWB74" s="239"/>
      <c r="FWC74" s="239"/>
      <c r="FWD74" s="239"/>
      <c r="FWE74" s="239"/>
      <c r="FWF74" s="239"/>
      <c r="FWG74" s="239"/>
      <c r="FWH74" s="239"/>
      <c r="FWI74" s="239"/>
      <c r="FWJ74" s="239"/>
      <c r="FWK74" s="239"/>
      <c r="FWL74" s="239"/>
      <c r="FWM74" s="239"/>
      <c r="FWN74" s="239"/>
      <c r="FWO74" s="239"/>
      <c r="FWP74" s="239"/>
      <c r="FWQ74" s="239"/>
      <c r="FWR74" s="239"/>
      <c r="FWS74" s="239"/>
      <c r="FWT74" s="239"/>
      <c r="FWU74" s="239"/>
      <c r="FWV74" s="239"/>
      <c r="FWW74" s="239"/>
      <c r="FWX74" s="239"/>
      <c r="FWY74" s="239"/>
      <c r="FWZ74" s="239"/>
      <c r="FXA74" s="239"/>
      <c r="FXB74" s="239"/>
      <c r="FXC74" s="239"/>
      <c r="FXD74" s="239"/>
      <c r="FXE74" s="239"/>
      <c r="FXF74" s="239"/>
      <c r="FXG74" s="239"/>
      <c r="FXH74" s="239"/>
      <c r="FXI74" s="239"/>
      <c r="FXJ74" s="239"/>
      <c r="FXK74" s="239"/>
      <c r="FXL74" s="239"/>
      <c r="FXM74" s="239"/>
      <c r="FXN74" s="239"/>
      <c r="FXO74" s="239"/>
      <c r="FXP74" s="239"/>
      <c r="FXQ74" s="239"/>
      <c r="FXR74" s="239"/>
      <c r="FXS74" s="239"/>
      <c r="FXT74" s="239"/>
      <c r="FXU74" s="239"/>
      <c r="FXV74" s="239"/>
      <c r="FXW74" s="239"/>
      <c r="FXX74" s="239"/>
      <c r="FXY74" s="239"/>
      <c r="FXZ74" s="239"/>
      <c r="FYA74" s="239"/>
      <c r="FYB74" s="239"/>
      <c r="FYC74" s="239"/>
      <c r="FYD74" s="239"/>
      <c r="FYE74" s="239"/>
      <c r="FYF74" s="239"/>
      <c r="FYG74" s="239"/>
      <c r="FYH74" s="239"/>
      <c r="FYI74" s="239"/>
      <c r="FYJ74" s="239"/>
      <c r="FYK74" s="239"/>
      <c r="FYL74" s="239"/>
      <c r="FYM74" s="239"/>
      <c r="FYN74" s="239"/>
      <c r="FYO74" s="239"/>
      <c r="FYP74" s="239"/>
      <c r="FYQ74" s="239"/>
      <c r="FYR74" s="239"/>
      <c r="FYS74" s="239"/>
      <c r="FYT74" s="239"/>
      <c r="FYU74" s="239"/>
      <c r="FYV74" s="239"/>
      <c r="FYW74" s="239"/>
      <c r="FYX74" s="239"/>
      <c r="FYY74" s="239"/>
      <c r="FYZ74" s="239"/>
      <c r="FZA74" s="239"/>
      <c r="FZB74" s="239"/>
      <c r="FZC74" s="239"/>
      <c r="FZD74" s="239"/>
      <c r="FZE74" s="239"/>
      <c r="FZF74" s="239"/>
      <c r="FZG74" s="239"/>
      <c r="FZH74" s="239"/>
      <c r="FZI74" s="239"/>
      <c r="FZJ74" s="239"/>
      <c r="FZK74" s="239"/>
      <c r="FZL74" s="239"/>
      <c r="FZM74" s="239"/>
      <c r="FZN74" s="239"/>
      <c r="FZO74" s="239"/>
      <c r="FZP74" s="239"/>
      <c r="FZQ74" s="239"/>
      <c r="FZR74" s="239"/>
      <c r="FZS74" s="239"/>
      <c r="FZT74" s="239"/>
      <c r="FZU74" s="239"/>
      <c r="FZV74" s="239"/>
      <c r="FZW74" s="239"/>
      <c r="FZX74" s="239"/>
      <c r="FZY74" s="239"/>
      <c r="FZZ74" s="239"/>
      <c r="GAA74" s="239"/>
      <c r="GAB74" s="239"/>
      <c r="GAC74" s="239"/>
      <c r="GAD74" s="239"/>
      <c r="GAE74" s="239"/>
      <c r="GAF74" s="239"/>
      <c r="GAG74" s="239"/>
      <c r="GAH74" s="239"/>
      <c r="GAI74" s="239"/>
      <c r="GAJ74" s="239"/>
      <c r="GAK74" s="239"/>
      <c r="GAL74" s="239"/>
      <c r="GAM74" s="239"/>
      <c r="GAN74" s="239"/>
      <c r="GAO74" s="239"/>
      <c r="GAP74" s="239"/>
      <c r="GAQ74" s="239"/>
      <c r="GAR74" s="239"/>
      <c r="GAS74" s="239"/>
      <c r="GAT74" s="239"/>
      <c r="GAU74" s="239"/>
      <c r="GAV74" s="239"/>
      <c r="GAW74" s="239"/>
      <c r="GAX74" s="239"/>
      <c r="GAY74" s="239"/>
      <c r="GAZ74" s="239"/>
      <c r="GBA74" s="239"/>
      <c r="GBB74" s="239"/>
      <c r="GBC74" s="239"/>
      <c r="GBD74" s="239"/>
      <c r="GBE74" s="239"/>
      <c r="GBF74" s="239"/>
      <c r="GBG74" s="239"/>
      <c r="GBH74" s="239"/>
      <c r="GBI74" s="239"/>
      <c r="GBJ74" s="239"/>
      <c r="GBK74" s="239"/>
      <c r="GBL74" s="239"/>
      <c r="GBM74" s="239"/>
      <c r="GBN74" s="239"/>
      <c r="GBO74" s="239"/>
      <c r="GBP74" s="239"/>
      <c r="GBQ74" s="239"/>
      <c r="GBR74" s="239"/>
      <c r="GBS74" s="239"/>
      <c r="GBT74" s="239"/>
      <c r="GBU74" s="239"/>
      <c r="GBV74" s="239"/>
      <c r="GBW74" s="239"/>
      <c r="GBX74" s="239"/>
      <c r="GBY74" s="239"/>
      <c r="GBZ74" s="239"/>
      <c r="GCA74" s="239"/>
      <c r="GCB74" s="239"/>
      <c r="GCC74" s="239"/>
      <c r="GCD74" s="239"/>
      <c r="GCE74" s="239"/>
      <c r="GCF74" s="239"/>
      <c r="GCG74" s="239"/>
      <c r="GCH74" s="239"/>
      <c r="GCI74" s="239"/>
      <c r="GCJ74" s="239"/>
      <c r="GCK74" s="239"/>
      <c r="GCL74" s="239"/>
      <c r="GCM74" s="239"/>
      <c r="GCN74" s="239"/>
      <c r="GCO74" s="239"/>
      <c r="GCP74" s="239"/>
      <c r="GCQ74" s="239"/>
      <c r="GCR74" s="239"/>
      <c r="GCS74" s="239"/>
      <c r="GCT74" s="239"/>
      <c r="GCU74" s="239"/>
      <c r="GCV74" s="239"/>
      <c r="GCW74" s="239"/>
      <c r="GCX74" s="239"/>
      <c r="GCY74" s="239"/>
      <c r="GCZ74" s="239"/>
      <c r="GDA74" s="239"/>
      <c r="GDB74" s="239"/>
      <c r="GDC74" s="239"/>
      <c r="GDD74" s="239"/>
      <c r="GDE74" s="239"/>
      <c r="GDF74" s="239"/>
      <c r="GDG74" s="239"/>
      <c r="GDH74" s="239"/>
      <c r="GDI74" s="239"/>
      <c r="GDJ74" s="239"/>
      <c r="GDK74" s="239"/>
      <c r="GDL74" s="239"/>
      <c r="GDM74" s="239"/>
      <c r="GDN74" s="239"/>
      <c r="GDO74" s="239"/>
      <c r="GDP74" s="239"/>
      <c r="GDQ74" s="239"/>
      <c r="GDR74" s="239"/>
      <c r="GDS74" s="239"/>
      <c r="GDT74" s="239"/>
      <c r="GDU74" s="239"/>
      <c r="GDV74" s="239"/>
      <c r="GDW74" s="239"/>
      <c r="GDX74" s="239"/>
      <c r="GDY74" s="239"/>
      <c r="GDZ74" s="239"/>
      <c r="GEA74" s="239"/>
      <c r="GEB74" s="239"/>
      <c r="GEC74" s="239"/>
      <c r="GED74" s="239"/>
      <c r="GEE74" s="239"/>
      <c r="GEF74" s="239"/>
      <c r="GEG74" s="239"/>
      <c r="GEH74" s="239"/>
      <c r="GEI74" s="239"/>
      <c r="GEJ74" s="239"/>
      <c r="GEK74" s="239"/>
      <c r="GEL74" s="239"/>
      <c r="GEM74" s="239"/>
      <c r="GEN74" s="239"/>
      <c r="GEO74" s="239"/>
      <c r="GEP74" s="239"/>
      <c r="GEQ74" s="239"/>
      <c r="GER74" s="239"/>
      <c r="GES74" s="239"/>
      <c r="GET74" s="239"/>
      <c r="GEU74" s="239"/>
      <c r="GEV74" s="239"/>
      <c r="GEW74" s="239"/>
      <c r="GEX74" s="239"/>
      <c r="GEY74" s="239"/>
      <c r="GEZ74" s="239"/>
      <c r="GFA74" s="239"/>
      <c r="GFB74" s="239"/>
      <c r="GFC74" s="239"/>
      <c r="GFD74" s="239"/>
      <c r="GFE74" s="239"/>
      <c r="GFF74" s="239"/>
      <c r="GFG74" s="239"/>
      <c r="GFH74" s="239"/>
      <c r="GFI74" s="239"/>
      <c r="GFJ74" s="239"/>
      <c r="GFK74" s="239"/>
      <c r="GFL74" s="239"/>
      <c r="GFM74" s="239"/>
      <c r="GFN74" s="239"/>
      <c r="GFO74" s="239"/>
      <c r="GFP74" s="239"/>
      <c r="GFQ74" s="239"/>
      <c r="GFR74" s="239"/>
      <c r="GFS74" s="239"/>
      <c r="GFT74" s="239"/>
      <c r="GFU74" s="239"/>
      <c r="GFV74" s="239"/>
      <c r="GFW74" s="239"/>
      <c r="GFX74" s="239"/>
      <c r="GFY74" s="239"/>
      <c r="GFZ74" s="239"/>
      <c r="GGA74" s="239"/>
      <c r="GGB74" s="239"/>
      <c r="GGC74" s="239"/>
      <c r="GGD74" s="239"/>
      <c r="GGE74" s="239"/>
      <c r="GGF74" s="239"/>
      <c r="GGG74" s="239"/>
      <c r="GGH74" s="239"/>
      <c r="GGI74" s="239"/>
      <c r="GGJ74" s="239"/>
      <c r="GGK74" s="239"/>
      <c r="GGL74" s="239"/>
      <c r="GGM74" s="239"/>
      <c r="GGN74" s="239"/>
      <c r="GGO74" s="239"/>
      <c r="GGP74" s="239"/>
      <c r="GGQ74" s="239"/>
      <c r="GGR74" s="239"/>
      <c r="GGS74" s="239"/>
      <c r="GGT74" s="239"/>
      <c r="GGU74" s="239"/>
      <c r="GGV74" s="239"/>
      <c r="GGW74" s="239"/>
      <c r="GGX74" s="239"/>
      <c r="GGY74" s="239"/>
      <c r="GGZ74" s="239"/>
      <c r="GHA74" s="239"/>
      <c r="GHB74" s="239"/>
      <c r="GHC74" s="239"/>
      <c r="GHD74" s="239"/>
      <c r="GHE74" s="239"/>
      <c r="GHF74" s="239"/>
      <c r="GHG74" s="239"/>
      <c r="GHH74" s="239"/>
      <c r="GHI74" s="239"/>
      <c r="GHJ74" s="239"/>
      <c r="GHK74" s="239"/>
      <c r="GHL74" s="239"/>
      <c r="GHM74" s="239"/>
      <c r="GHN74" s="239"/>
      <c r="GHO74" s="239"/>
      <c r="GHP74" s="239"/>
      <c r="GHQ74" s="239"/>
      <c r="GHR74" s="239"/>
      <c r="GHS74" s="239"/>
      <c r="GHT74" s="239"/>
      <c r="GHU74" s="239"/>
      <c r="GHV74" s="239"/>
      <c r="GHW74" s="239"/>
      <c r="GHX74" s="239"/>
      <c r="GHY74" s="239"/>
      <c r="GHZ74" s="239"/>
      <c r="GIA74" s="239"/>
      <c r="GIB74" s="239"/>
      <c r="GIC74" s="239"/>
      <c r="GID74" s="239"/>
      <c r="GIE74" s="239"/>
      <c r="GIF74" s="239"/>
      <c r="GIG74" s="239"/>
      <c r="GIH74" s="239"/>
      <c r="GII74" s="239"/>
      <c r="GIJ74" s="239"/>
      <c r="GIK74" s="239"/>
      <c r="GIL74" s="239"/>
      <c r="GIM74" s="239"/>
      <c r="GIN74" s="239"/>
      <c r="GIO74" s="239"/>
      <c r="GIP74" s="239"/>
      <c r="GIQ74" s="239"/>
      <c r="GIR74" s="239"/>
      <c r="GIS74" s="239"/>
      <c r="GIT74" s="239"/>
      <c r="GIU74" s="239"/>
      <c r="GIV74" s="239"/>
      <c r="GIW74" s="239"/>
      <c r="GIX74" s="239"/>
      <c r="GIY74" s="239"/>
      <c r="GIZ74" s="239"/>
      <c r="GJA74" s="239"/>
      <c r="GJB74" s="239"/>
      <c r="GJC74" s="239"/>
      <c r="GJD74" s="239"/>
      <c r="GJE74" s="239"/>
      <c r="GJF74" s="239"/>
      <c r="GJG74" s="239"/>
      <c r="GJH74" s="239"/>
      <c r="GJI74" s="239"/>
      <c r="GJJ74" s="239"/>
      <c r="GJK74" s="239"/>
      <c r="GJL74" s="239"/>
      <c r="GJM74" s="239"/>
      <c r="GJN74" s="239"/>
      <c r="GJO74" s="239"/>
      <c r="GJP74" s="239"/>
      <c r="GJQ74" s="239"/>
      <c r="GJR74" s="239"/>
      <c r="GJS74" s="239"/>
      <c r="GJT74" s="239"/>
      <c r="GJU74" s="239"/>
      <c r="GJV74" s="239"/>
      <c r="GJW74" s="239"/>
      <c r="GJX74" s="239"/>
      <c r="GJY74" s="239"/>
      <c r="GJZ74" s="239"/>
      <c r="GKA74" s="239"/>
      <c r="GKB74" s="239"/>
      <c r="GKC74" s="239"/>
      <c r="GKD74" s="239"/>
      <c r="GKE74" s="239"/>
      <c r="GKF74" s="239"/>
      <c r="GKG74" s="239"/>
      <c r="GKH74" s="239"/>
      <c r="GKI74" s="239"/>
      <c r="GKJ74" s="239"/>
      <c r="GKK74" s="239"/>
      <c r="GKL74" s="239"/>
      <c r="GKM74" s="239"/>
      <c r="GKN74" s="239"/>
      <c r="GKO74" s="239"/>
      <c r="GKP74" s="239"/>
      <c r="GKQ74" s="239"/>
      <c r="GKR74" s="239"/>
      <c r="GKS74" s="239"/>
      <c r="GKT74" s="239"/>
      <c r="GKU74" s="239"/>
      <c r="GKV74" s="239"/>
      <c r="GKW74" s="239"/>
      <c r="GKX74" s="239"/>
      <c r="GKY74" s="239"/>
      <c r="GKZ74" s="239"/>
      <c r="GLA74" s="239"/>
      <c r="GLB74" s="239"/>
      <c r="GLC74" s="239"/>
      <c r="GLD74" s="239"/>
      <c r="GLE74" s="239"/>
      <c r="GLF74" s="239"/>
      <c r="GLG74" s="239"/>
      <c r="GLH74" s="239"/>
      <c r="GLI74" s="239"/>
      <c r="GLJ74" s="239"/>
      <c r="GLK74" s="239"/>
      <c r="GLL74" s="239"/>
      <c r="GLM74" s="239"/>
      <c r="GLN74" s="239"/>
      <c r="GLO74" s="239"/>
      <c r="GLP74" s="239"/>
      <c r="GLQ74" s="239"/>
      <c r="GLR74" s="239"/>
      <c r="GLS74" s="239"/>
      <c r="GLT74" s="239"/>
      <c r="GLU74" s="239"/>
      <c r="GLV74" s="239"/>
      <c r="GLW74" s="239"/>
      <c r="GLX74" s="239"/>
      <c r="GLY74" s="239"/>
      <c r="GLZ74" s="239"/>
      <c r="GMA74" s="239"/>
      <c r="GMB74" s="239"/>
      <c r="GMC74" s="239"/>
      <c r="GMD74" s="239"/>
      <c r="GME74" s="239"/>
      <c r="GMF74" s="239"/>
      <c r="GMG74" s="239"/>
      <c r="GMH74" s="239"/>
      <c r="GMI74" s="239"/>
      <c r="GMJ74" s="239"/>
      <c r="GMK74" s="239"/>
      <c r="GML74" s="239"/>
      <c r="GMM74" s="239"/>
      <c r="GMN74" s="239"/>
      <c r="GMO74" s="239"/>
      <c r="GMP74" s="239"/>
      <c r="GMQ74" s="239"/>
      <c r="GMR74" s="239"/>
      <c r="GMS74" s="239"/>
      <c r="GMT74" s="239"/>
      <c r="GMU74" s="239"/>
      <c r="GMV74" s="239"/>
      <c r="GMW74" s="239"/>
      <c r="GMX74" s="239"/>
      <c r="GMY74" s="239"/>
      <c r="GMZ74" s="239"/>
      <c r="GNA74" s="239"/>
      <c r="GNB74" s="239"/>
      <c r="GNC74" s="239"/>
      <c r="GND74" s="239"/>
      <c r="GNE74" s="239"/>
      <c r="GNF74" s="239"/>
      <c r="GNG74" s="239"/>
      <c r="GNH74" s="239"/>
      <c r="GNI74" s="239"/>
      <c r="GNJ74" s="239"/>
      <c r="GNK74" s="239"/>
      <c r="GNL74" s="239"/>
      <c r="GNM74" s="239"/>
      <c r="GNN74" s="239"/>
      <c r="GNO74" s="239"/>
      <c r="GNP74" s="239"/>
      <c r="GNQ74" s="239"/>
      <c r="GNR74" s="239"/>
      <c r="GNS74" s="239"/>
      <c r="GNT74" s="239"/>
      <c r="GNU74" s="239"/>
      <c r="GNV74" s="239"/>
      <c r="GNW74" s="239"/>
      <c r="GNX74" s="239"/>
      <c r="GNY74" s="239"/>
      <c r="GNZ74" s="239"/>
      <c r="GOA74" s="239"/>
      <c r="GOB74" s="239"/>
      <c r="GOC74" s="239"/>
      <c r="GOD74" s="239"/>
      <c r="GOE74" s="239"/>
      <c r="GOF74" s="239"/>
      <c r="GOG74" s="239"/>
      <c r="GOH74" s="239"/>
      <c r="GOI74" s="239"/>
      <c r="GOJ74" s="239"/>
      <c r="GOK74" s="239"/>
      <c r="GOL74" s="239"/>
      <c r="GOM74" s="239"/>
      <c r="GON74" s="239"/>
      <c r="GOO74" s="239"/>
      <c r="GOP74" s="239"/>
      <c r="GOQ74" s="239"/>
      <c r="GOR74" s="239"/>
      <c r="GOS74" s="239"/>
      <c r="GOT74" s="239"/>
      <c r="GOU74" s="239"/>
      <c r="GOV74" s="239"/>
      <c r="GOW74" s="239"/>
      <c r="GOX74" s="239"/>
      <c r="GOY74" s="239"/>
      <c r="GOZ74" s="239"/>
      <c r="GPA74" s="239"/>
      <c r="GPB74" s="239"/>
      <c r="GPC74" s="239"/>
      <c r="GPD74" s="239"/>
      <c r="GPE74" s="239"/>
      <c r="GPF74" s="239"/>
      <c r="GPG74" s="239"/>
      <c r="GPH74" s="239"/>
      <c r="GPI74" s="239"/>
      <c r="GPJ74" s="239"/>
      <c r="GPK74" s="239"/>
      <c r="GPL74" s="239"/>
      <c r="GPM74" s="239"/>
      <c r="GPN74" s="239"/>
      <c r="GPO74" s="239"/>
      <c r="GPP74" s="239"/>
      <c r="GPQ74" s="239"/>
      <c r="GPR74" s="239"/>
      <c r="GPS74" s="239"/>
      <c r="GPT74" s="239"/>
      <c r="GPU74" s="239"/>
      <c r="GPV74" s="239"/>
      <c r="GPW74" s="239"/>
      <c r="GPX74" s="239"/>
      <c r="GPY74" s="239"/>
      <c r="GPZ74" s="239"/>
      <c r="GQA74" s="239"/>
      <c r="GQB74" s="239"/>
      <c r="GQC74" s="239"/>
      <c r="GQD74" s="239"/>
      <c r="GQE74" s="239"/>
      <c r="GQF74" s="239"/>
      <c r="GQG74" s="239"/>
      <c r="GQH74" s="239"/>
      <c r="GQI74" s="239"/>
      <c r="GQJ74" s="239"/>
      <c r="GQK74" s="239"/>
      <c r="GQL74" s="239"/>
      <c r="GQM74" s="239"/>
      <c r="GQN74" s="239"/>
      <c r="GQO74" s="239"/>
      <c r="GQP74" s="239"/>
      <c r="GQQ74" s="239"/>
      <c r="GQR74" s="239"/>
      <c r="GQS74" s="239"/>
      <c r="GQT74" s="239"/>
      <c r="GQU74" s="239"/>
      <c r="GQV74" s="239"/>
      <c r="GQW74" s="239"/>
      <c r="GQX74" s="239"/>
      <c r="GQY74" s="239"/>
      <c r="GQZ74" s="239"/>
      <c r="GRA74" s="239"/>
      <c r="GRB74" s="239"/>
      <c r="GRC74" s="239"/>
      <c r="GRD74" s="239"/>
      <c r="GRE74" s="239"/>
      <c r="GRF74" s="239"/>
      <c r="GRG74" s="239"/>
      <c r="GRH74" s="239"/>
      <c r="GRI74" s="239"/>
      <c r="GRJ74" s="239"/>
      <c r="GRK74" s="239"/>
      <c r="GRL74" s="239"/>
      <c r="GRM74" s="239"/>
      <c r="GRN74" s="239"/>
      <c r="GRO74" s="239"/>
      <c r="GRP74" s="239"/>
      <c r="GRQ74" s="239"/>
      <c r="GRR74" s="239"/>
      <c r="GRS74" s="239"/>
      <c r="GRT74" s="239"/>
      <c r="GRU74" s="239"/>
      <c r="GRV74" s="239"/>
      <c r="GRW74" s="239"/>
      <c r="GRX74" s="239"/>
      <c r="GRY74" s="239"/>
      <c r="GRZ74" s="239"/>
      <c r="GSA74" s="239"/>
      <c r="GSB74" s="239"/>
      <c r="GSC74" s="239"/>
      <c r="GSD74" s="239"/>
      <c r="GSE74" s="239"/>
      <c r="GSF74" s="239"/>
      <c r="GSG74" s="239"/>
      <c r="GSH74" s="239"/>
      <c r="GSI74" s="239"/>
      <c r="GSJ74" s="239"/>
      <c r="GSK74" s="239"/>
      <c r="GSL74" s="239"/>
      <c r="GSM74" s="239"/>
      <c r="GSN74" s="239"/>
      <c r="GSO74" s="239"/>
      <c r="GSP74" s="239"/>
      <c r="GSQ74" s="239"/>
      <c r="GSR74" s="239"/>
      <c r="GSS74" s="239"/>
      <c r="GST74" s="239"/>
      <c r="GSU74" s="239"/>
      <c r="GSV74" s="239"/>
      <c r="GSW74" s="239"/>
      <c r="GSX74" s="239"/>
      <c r="GSY74" s="239"/>
      <c r="GSZ74" s="239"/>
      <c r="GTA74" s="239"/>
      <c r="GTB74" s="239"/>
      <c r="GTC74" s="239"/>
      <c r="GTD74" s="239"/>
      <c r="GTE74" s="239"/>
      <c r="GTF74" s="239"/>
      <c r="GTG74" s="239"/>
      <c r="GTH74" s="239"/>
      <c r="GTI74" s="239"/>
      <c r="GTJ74" s="239"/>
      <c r="GTK74" s="239"/>
      <c r="GTL74" s="239"/>
      <c r="GTM74" s="239"/>
      <c r="GTN74" s="239"/>
      <c r="GTO74" s="239"/>
      <c r="GTP74" s="239"/>
      <c r="GTQ74" s="239"/>
      <c r="GTR74" s="239"/>
      <c r="GTS74" s="239"/>
      <c r="GTT74" s="239"/>
      <c r="GTU74" s="239"/>
      <c r="GTV74" s="239"/>
      <c r="GTW74" s="239"/>
      <c r="GTX74" s="239"/>
      <c r="GTY74" s="239"/>
      <c r="GTZ74" s="239"/>
      <c r="GUA74" s="239"/>
      <c r="GUB74" s="239"/>
      <c r="GUC74" s="239"/>
      <c r="GUD74" s="239"/>
      <c r="GUE74" s="239"/>
      <c r="GUF74" s="239"/>
      <c r="GUG74" s="239"/>
      <c r="GUH74" s="239"/>
      <c r="GUI74" s="239"/>
      <c r="GUJ74" s="239"/>
      <c r="GUK74" s="239"/>
      <c r="GUL74" s="239"/>
      <c r="GUM74" s="239"/>
      <c r="GUN74" s="239"/>
      <c r="GUO74" s="239"/>
      <c r="GUP74" s="239"/>
      <c r="GUQ74" s="239"/>
      <c r="GUR74" s="239"/>
      <c r="GUS74" s="239"/>
      <c r="GUT74" s="239"/>
      <c r="GUU74" s="239"/>
      <c r="GUV74" s="239"/>
      <c r="GUW74" s="239"/>
      <c r="GUX74" s="239"/>
      <c r="GUY74" s="239"/>
      <c r="GUZ74" s="239"/>
      <c r="GVA74" s="239"/>
      <c r="GVB74" s="239"/>
      <c r="GVC74" s="239"/>
      <c r="GVD74" s="239"/>
      <c r="GVE74" s="239"/>
      <c r="GVF74" s="239"/>
      <c r="GVG74" s="239"/>
      <c r="GVH74" s="239"/>
      <c r="GVI74" s="239"/>
      <c r="GVJ74" s="239"/>
      <c r="GVK74" s="239"/>
      <c r="GVL74" s="239"/>
      <c r="GVM74" s="239"/>
      <c r="GVN74" s="239"/>
      <c r="GVO74" s="239"/>
      <c r="GVP74" s="239"/>
      <c r="GVQ74" s="239"/>
      <c r="GVR74" s="239"/>
      <c r="GVS74" s="239"/>
      <c r="GVT74" s="239"/>
      <c r="GVU74" s="239"/>
      <c r="GVV74" s="239"/>
      <c r="GVW74" s="239"/>
      <c r="GVX74" s="239"/>
      <c r="GVY74" s="239"/>
      <c r="GVZ74" s="239"/>
      <c r="GWA74" s="239"/>
      <c r="GWB74" s="239"/>
      <c r="GWC74" s="239"/>
      <c r="GWD74" s="239"/>
      <c r="GWE74" s="239"/>
      <c r="GWF74" s="239"/>
      <c r="GWG74" s="239"/>
      <c r="GWH74" s="239"/>
      <c r="GWI74" s="239"/>
      <c r="GWJ74" s="239"/>
      <c r="GWK74" s="239"/>
      <c r="GWL74" s="239"/>
      <c r="GWM74" s="239"/>
      <c r="GWN74" s="239"/>
      <c r="GWO74" s="239"/>
      <c r="GWP74" s="239"/>
      <c r="GWQ74" s="239"/>
      <c r="GWR74" s="239"/>
      <c r="GWS74" s="239"/>
      <c r="GWT74" s="239"/>
      <c r="GWU74" s="239"/>
      <c r="GWV74" s="239"/>
      <c r="GWW74" s="239"/>
      <c r="GWX74" s="239"/>
      <c r="GWY74" s="239"/>
      <c r="GWZ74" s="239"/>
      <c r="GXA74" s="239"/>
      <c r="GXB74" s="239"/>
      <c r="GXC74" s="239"/>
      <c r="GXD74" s="239"/>
      <c r="GXE74" s="239"/>
      <c r="GXF74" s="239"/>
      <c r="GXG74" s="239"/>
      <c r="GXH74" s="239"/>
      <c r="GXI74" s="239"/>
      <c r="GXJ74" s="239"/>
      <c r="GXK74" s="239"/>
      <c r="GXL74" s="239"/>
      <c r="GXM74" s="239"/>
      <c r="GXN74" s="239"/>
      <c r="GXO74" s="239"/>
      <c r="GXP74" s="239"/>
      <c r="GXQ74" s="239"/>
      <c r="GXR74" s="239"/>
      <c r="GXS74" s="239"/>
      <c r="GXT74" s="239"/>
      <c r="GXU74" s="239"/>
      <c r="GXV74" s="239"/>
      <c r="GXW74" s="239"/>
      <c r="GXX74" s="239"/>
      <c r="GXY74" s="239"/>
      <c r="GXZ74" s="239"/>
      <c r="GYA74" s="239"/>
      <c r="GYB74" s="239"/>
      <c r="GYC74" s="239"/>
      <c r="GYD74" s="239"/>
      <c r="GYE74" s="239"/>
      <c r="GYF74" s="239"/>
      <c r="GYG74" s="239"/>
      <c r="GYH74" s="239"/>
      <c r="GYI74" s="239"/>
      <c r="GYJ74" s="239"/>
      <c r="GYK74" s="239"/>
      <c r="GYL74" s="239"/>
      <c r="GYM74" s="239"/>
      <c r="GYN74" s="239"/>
      <c r="GYO74" s="239"/>
      <c r="GYP74" s="239"/>
      <c r="GYQ74" s="239"/>
      <c r="GYR74" s="239"/>
      <c r="GYS74" s="239"/>
      <c r="GYT74" s="239"/>
      <c r="GYU74" s="239"/>
      <c r="GYV74" s="239"/>
      <c r="GYW74" s="239"/>
      <c r="GYX74" s="239"/>
      <c r="GYY74" s="239"/>
      <c r="GYZ74" s="239"/>
      <c r="GZA74" s="239"/>
      <c r="GZB74" s="239"/>
      <c r="GZC74" s="239"/>
      <c r="GZD74" s="239"/>
      <c r="GZE74" s="239"/>
      <c r="GZF74" s="239"/>
      <c r="GZG74" s="239"/>
      <c r="GZH74" s="239"/>
      <c r="GZI74" s="239"/>
      <c r="GZJ74" s="239"/>
      <c r="GZK74" s="239"/>
      <c r="GZL74" s="239"/>
      <c r="GZM74" s="239"/>
      <c r="GZN74" s="239"/>
      <c r="GZO74" s="239"/>
      <c r="GZP74" s="239"/>
      <c r="GZQ74" s="239"/>
      <c r="GZR74" s="239"/>
      <c r="GZS74" s="239"/>
      <c r="GZT74" s="239"/>
      <c r="GZU74" s="239"/>
      <c r="GZV74" s="239"/>
      <c r="GZW74" s="239"/>
      <c r="GZX74" s="239"/>
      <c r="GZY74" s="239"/>
      <c r="GZZ74" s="239"/>
      <c r="HAA74" s="239"/>
      <c r="HAB74" s="239"/>
      <c r="HAC74" s="239"/>
      <c r="HAD74" s="239"/>
      <c r="HAE74" s="239"/>
      <c r="HAF74" s="239"/>
      <c r="HAG74" s="239"/>
      <c r="HAH74" s="239"/>
      <c r="HAI74" s="239"/>
      <c r="HAJ74" s="239"/>
      <c r="HAK74" s="239"/>
      <c r="HAL74" s="239"/>
      <c r="HAM74" s="239"/>
      <c r="HAN74" s="239"/>
      <c r="HAO74" s="239"/>
      <c r="HAP74" s="239"/>
      <c r="HAQ74" s="239"/>
      <c r="HAR74" s="239"/>
      <c r="HAS74" s="239"/>
      <c r="HAT74" s="239"/>
      <c r="HAU74" s="239"/>
      <c r="HAV74" s="239"/>
      <c r="HAW74" s="239"/>
      <c r="HAX74" s="239"/>
      <c r="HAY74" s="239"/>
      <c r="HAZ74" s="239"/>
      <c r="HBA74" s="239"/>
      <c r="HBB74" s="239"/>
      <c r="HBC74" s="239"/>
      <c r="HBD74" s="239"/>
      <c r="HBE74" s="239"/>
      <c r="HBF74" s="239"/>
      <c r="HBG74" s="239"/>
      <c r="HBH74" s="239"/>
      <c r="HBI74" s="239"/>
      <c r="HBJ74" s="239"/>
      <c r="HBK74" s="239"/>
      <c r="HBL74" s="239"/>
      <c r="HBM74" s="239"/>
      <c r="HBN74" s="239"/>
      <c r="HBO74" s="239"/>
      <c r="HBP74" s="239"/>
      <c r="HBQ74" s="239"/>
      <c r="HBR74" s="239"/>
      <c r="HBS74" s="239"/>
      <c r="HBT74" s="239"/>
      <c r="HBU74" s="239"/>
      <c r="HBV74" s="239"/>
      <c r="HBW74" s="239"/>
      <c r="HBX74" s="239"/>
      <c r="HBY74" s="239"/>
      <c r="HBZ74" s="239"/>
      <c r="HCA74" s="239"/>
      <c r="HCB74" s="239"/>
      <c r="HCC74" s="239"/>
      <c r="HCD74" s="239"/>
      <c r="HCE74" s="239"/>
      <c r="HCF74" s="239"/>
      <c r="HCG74" s="239"/>
      <c r="HCH74" s="239"/>
      <c r="HCI74" s="239"/>
      <c r="HCJ74" s="239"/>
      <c r="HCK74" s="239"/>
      <c r="HCL74" s="239"/>
      <c r="HCM74" s="239"/>
      <c r="HCN74" s="239"/>
      <c r="HCO74" s="239"/>
      <c r="HCP74" s="239"/>
      <c r="HCQ74" s="239"/>
      <c r="HCR74" s="239"/>
      <c r="HCS74" s="239"/>
      <c r="HCT74" s="239"/>
      <c r="HCU74" s="239"/>
      <c r="HCV74" s="239"/>
      <c r="HCW74" s="239"/>
      <c r="HCX74" s="239"/>
      <c r="HCY74" s="239"/>
      <c r="HCZ74" s="239"/>
      <c r="HDA74" s="239"/>
      <c r="HDB74" s="239"/>
      <c r="HDC74" s="239"/>
      <c r="HDD74" s="239"/>
      <c r="HDE74" s="239"/>
      <c r="HDF74" s="239"/>
      <c r="HDG74" s="239"/>
      <c r="HDH74" s="239"/>
      <c r="HDI74" s="239"/>
      <c r="HDJ74" s="239"/>
      <c r="HDK74" s="239"/>
      <c r="HDL74" s="239"/>
      <c r="HDM74" s="239"/>
      <c r="HDN74" s="239"/>
      <c r="HDO74" s="239"/>
      <c r="HDP74" s="239"/>
      <c r="HDQ74" s="239"/>
      <c r="HDR74" s="239"/>
      <c r="HDS74" s="239"/>
      <c r="HDT74" s="239"/>
      <c r="HDU74" s="239"/>
      <c r="HDV74" s="239"/>
      <c r="HDW74" s="239"/>
      <c r="HDX74" s="239"/>
      <c r="HDY74" s="239"/>
      <c r="HDZ74" s="239"/>
      <c r="HEA74" s="239"/>
      <c r="HEB74" s="239"/>
      <c r="HEC74" s="239"/>
      <c r="HED74" s="239"/>
      <c r="HEE74" s="239"/>
      <c r="HEF74" s="239"/>
      <c r="HEG74" s="239"/>
      <c r="HEH74" s="239"/>
      <c r="HEI74" s="239"/>
      <c r="HEJ74" s="239"/>
      <c r="HEK74" s="239"/>
      <c r="HEL74" s="239"/>
      <c r="HEM74" s="239"/>
      <c r="HEN74" s="239"/>
      <c r="HEO74" s="239"/>
      <c r="HEP74" s="239"/>
      <c r="HEQ74" s="239"/>
      <c r="HER74" s="239"/>
      <c r="HES74" s="239"/>
      <c r="HET74" s="239"/>
      <c r="HEU74" s="239"/>
      <c r="HEV74" s="239"/>
      <c r="HEW74" s="239"/>
      <c r="HEX74" s="239"/>
      <c r="HEY74" s="239"/>
      <c r="HEZ74" s="239"/>
      <c r="HFA74" s="239"/>
      <c r="HFB74" s="239"/>
      <c r="HFC74" s="239"/>
      <c r="HFD74" s="239"/>
      <c r="HFE74" s="239"/>
      <c r="HFF74" s="239"/>
      <c r="HFG74" s="239"/>
      <c r="HFH74" s="239"/>
      <c r="HFI74" s="239"/>
      <c r="HFJ74" s="239"/>
      <c r="HFK74" s="239"/>
      <c r="HFL74" s="239"/>
      <c r="HFM74" s="239"/>
      <c r="HFN74" s="239"/>
      <c r="HFO74" s="239"/>
      <c r="HFP74" s="239"/>
      <c r="HFQ74" s="239"/>
      <c r="HFR74" s="239"/>
      <c r="HFS74" s="239"/>
      <c r="HFT74" s="239"/>
      <c r="HFU74" s="239"/>
      <c r="HFV74" s="239"/>
      <c r="HFW74" s="239"/>
      <c r="HFX74" s="239"/>
      <c r="HFY74" s="239"/>
      <c r="HFZ74" s="239"/>
      <c r="HGA74" s="239"/>
      <c r="HGB74" s="239"/>
      <c r="HGC74" s="239"/>
      <c r="HGD74" s="239"/>
      <c r="HGE74" s="239"/>
      <c r="HGF74" s="239"/>
      <c r="HGG74" s="239"/>
      <c r="HGH74" s="239"/>
      <c r="HGI74" s="239"/>
      <c r="HGJ74" s="239"/>
      <c r="HGK74" s="239"/>
      <c r="HGL74" s="239"/>
      <c r="HGM74" s="239"/>
      <c r="HGN74" s="239"/>
      <c r="HGO74" s="239"/>
      <c r="HGP74" s="239"/>
      <c r="HGQ74" s="239"/>
      <c r="HGR74" s="239"/>
      <c r="HGS74" s="239"/>
      <c r="HGT74" s="239"/>
      <c r="HGU74" s="239"/>
      <c r="HGV74" s="239"/>
      <c r="HGW74" s="239"/>
      <c r="HGX74" s="239"/>
      <c r="HGY74" s="239"/>
      <c r="HGZ74" s="239"/>
      <c r="HHA74" s="239"/>
      <c r="HHB74" s="239"/>
      <c r="HHC74" s="239"/>
      <c r="HHD74" s="239"/>
      <c r="HHE74" s="239"/>
      <c r="HHF74" s="239"/>
      <c r="HHG74" s="239"/>
      <c r="HHH74" s="239"/>
      <c r="HHI74" s="239"/>
      <c r="HHJ74" s="239"/>
      <c r="HHK74" s="239"/>
      <c r="HHL74" s="239"/>
      <c r="HHM74" s="239"/>
      <c r="HHN74" s="239"/>
      <c r="HHO74" s="239"/>
      <c r="HHP74" s="239"/>
      <c r="HHQ74" s="239"/>
      <c r="HHR74" s="239"/>
      <c r="HHS74" s="239"/>
      <c r="HHT74" s="239"/>
      <c r="HHU74" s="239"/>
      <c r="HHV74" s="239"/>
      <c r="HHW74" s="239"/>
      <c r="HHX74" s="239"/>
      <c r="HHY74" s="239"/>
      <c r="HHZ74" s="239"/>
      <c r="HIA74" s="239"/>
      <c r="HIB74" s="239"/>
      <c r="HIC74" s="239"/>
      <c r="HID74" s="239"/>
      <c r="HIE74" s="239"/>
      <c r="HIF74" s="239"/>
      <c r="HIG74" s="239"/>
      <c r="HIH74" s="239"/>
      <c r="HII74" s="239"/>
      <c r="HIJ74" s="239"/>
      <c r="HIK74" s="239"/>
      <c r="HIL74" s="239"/>
      <c r="HIM74" s="239"/>
      <c r="HIN74" s="239"/>
      <c r="HIO74" s="239"/>
      <c r="HIP74" s="239"/>
      <c r="HIQ74" s="239"/>
      <c r="HIR74" s="239"/>
      <c r="HIS74" s="239"/>
      <c r="HIT74" s="239"/>
      <c r="HIU74" s="239"/>
      <c r="HIV74" s="239"/>
      <c r="HIW74" s="239"/>
      <c r="HIX74" s="239"/>
      <c r="HIY74" s="239"/>
      <c r="HIZ74" s="239"/>
      <c r="HJA74" s="239"/>
      <c r="HJB74" s="239"/>
      <c r="HJC74" s="239"/>
      <c r="HJD74" s="239"/>
      <c r="HJE74" s="239"/>
      <c r="HJF74" s="239"/>
      <c r="HJG74" s="239"/>
      <c r="HJH74" s="239"/>
      <c r="HJI74" s="239"/>
      <c r="HJJ74" s="239"/>
      <c r="HJK74" s="239"/>
      <c r="HJL74" s="239"/>
      <c r="HJM74" s="239"/>
      <c r="HJN74" s="239"/>
      <c r="HJO74" s="239"/>
      <c r="HJP74" s="239"/>
      <c r="HJQ74" s="239"/>
      <c r="HJR74" s="239"/>
      <c r="HJS74" s="239"/>
      <c r="HJT74" s="239"/>
      <c r="HJU74" s="239"/>
      <c r="HJV74" s="239"/>
      <c r="HJW74" s="239"/>
      <c r="HJX74" s="239"/>
      <c r="HJY74" s="239"/>
      <c r="HJZ74" s="239"/>
      <c r="HKA74" s="239"/>
      <c r="HKB74" s="239"/>
      <c r="HKC74" s="239"/>
      <c r="HKD74" s="239"/>
      <c r="HKE74" s="239"/>
      <c r="HKF74" s="239"/>
      <c r="HKG74" s="239"/>
      <c r="HKH74" s="239"/>
      <c r="HKI74" s="239"/>
      <c r="HKJ74" s="239"/>
      <c r="HKK74" s="239"/>
      <c r="HKL74" s="239"/>
      <c r="HKM74" s="239"/>
      <c r="HKN74" s="239"/>
      <c r="HKO74" s="239"/>
      <c r="HKP74" s="239"/>
      <c r="HKQ74" s="239"/>
      <c r="HKR74" s="239"/>
      <c r="HKS74" s="239"/>
      <c r="HKT74" s="239"/>
      <c r="HKU74" s="239"/>
      <c r="HKV74" s="239"/>
      <c r="HKW74" s="239"/>
      <c r="HKX74" s="239"/>
      <c r="HKY74" s="239"/>
      <c r="HKZ74" s="239"/>
      <c r="HLA74" s="239"/>
      <c r="HLB74" s="239"/>
      <c r="HLC74" s="239"/>
      <c r="HLD74" s="239"/>
      <c r="HLE74" s="239"/>
      <c r="HLF74" s="239"/>
      <c r="HLG74" s="239"/>
      <c r="HLH74" s="239"/>
      <c r="HLI74" s="239"/>
      <c r="HLJ74" s="239"/>
      <c r="HLK74" s="239"/>
      <c r="HLL74" s="239"/>
      <c r="HLM74" s="239"/>
      <c r="HLN74" s="239"/>
      <c r="HLO74" s="239"/>
      <c r="HLP74" s="239"/>
      <c r="HLQ74" s="239"/>
      <c r="HLR74" s="239"/>
      <c r="HLS74" s="239"/>
      <c r="HLT74" s="239"/>
      <c r="HLU74" s="239"/>
      <c r="HLV74" s="239"/>
      <c r="HLW74" s="239"/>
      <c r="HLX74" s="239"/>
      <c r="HLY74" s="239"/>
      <c r="HLZ74" s="239"/>
      <c r="HMA74" s="239"/>
      <c r="HMB74" s="239"/>
      <c r="HMC74" s="239"/>
      <c r="HMD74" s="239"/>
      <c r="HME74" s="239"/>
      <c r="HMF74" s="239"/>
      <c r="HMG74" s="239"/>
      <c r="HMH74" s="239"/>
      <c r="HMI74" s="239"/>
      <c r="HMJ74" s="239"/>
      <c r="HMK74" s="239"/>
      <c r="HML74" s="239"/>
      <c r="HMM74" s="239"/>
      <c r="HMN74" s="239"/>
      <c r="HMO74" s="239"/>
      <c r="HMP74" s="239"/>
      <c r="HMQ74" s="239"/>
      <c r="HMR74" s="239"/>
      <c r="HMS74" s="239"/>
      <c r="HMT74" s="239"/>
      <c r="HMU74" s="239"/>
      <c r="HMV74" s="239"/>
      <c r="HMW74" s="239"/>
      <c r="HMX74" s="239"/>
      <c r="HMY74" s="239"/>
      <c r="HMZ74" s="239"/>
      <c r="HNA74" s="239"/>
      <c r="HNB74" s="239"/>
      <c r="HNC74" s="239"/>
      <c r="HND74" s="239"/>
      <c r="HNE74" s="239"/>
      <c r="HNF74" s="239"/>
      <c r="HNG74" s="239"/>
      <c r="HNH74" s="239"/>
      <c r="HNI74" s="239"/>
      <c r="HNJ74" s="239"/>
      <c r="HNK74" s="239"/>
      <c r="HNL74" s="239"/>
      <c r="HNM74" s="239"/>
      <c r="HNN74" s="239"/>
      <c r="HNO74" s="239"/>
      <c r="HNP74" s="239"/>
      <c r="HNQ74" s="239"/>
      <c r="HNR74" s="239"/>
      <c r="HNS74" s="239"/>
      <c r="HNT74" s="239"/>
      <c r="HNU74" s="239"/>
      <c r="HNV74" s="239"/>
      <c r="HNW74" s="239"/>
      <c r="HNX74" s="239"/>
      <c r="HNY74" s="239"/>
      <c r="HNZ74" s="239"/>
      <c r="HOA74" s="239"/>
      <c r="HOB74" s="239"/>
      <c r="HOC74" s="239"/>
      <c r="HOD74" s="239"/>
      <c r="HOE74" s="239"/>
      <c r="HOF74" s="239"/>
      <c r="HOG74" s="239"/>
      <c r="HOH74" s="239"/>
      <c r="HOI74" s="239"/>
      <c r="HOJ74" s="239"/>
      <c r="HOK74" s="239"/>
      <c r="HOL74" s="239"/>
      <c r="HOM74" s="239"/>
      <c r="HON74" s="239"/>
      <c r="HOO74" s="239"/>
      <c r="HOP74" s="239"/>
      <c r="HOQ74" s="239"/>
      <c r="HOR74" s="239"/>
      <c r="HOS74" s="239"/>
      <c r="HOT74" s="239"/>
      <c r="HOU74" s="239"/>
      <c r="HOV74" s="239"/>
      <c r="HOW74" s="239"/>
      <c r="HOX74" s="239"/>
      <c r="HOY74" s="239"/>
      <c r="HOZ74" s="239"/>
      <c r="HPA74" s="239"/>
      <c r="HPB74" s="239"/>
      <c r="HPC74" s="239"/>
      <c r="HPD74" s="239"/>
      <c r="HPE74" s="239"/>
      <c r="HPF74" s="239"/>
      <c r="HPG74" s="239"/>
      <c r="HPH74" s="239"/>
      <c r="HPI74" s="239"/>
      <c r="HPJ74" s="239"/>
      <c r="HPK74" s="239"/>
      <c r="HPL74" s="239"/>
      <c r="HPM74" s="239"/>
      <c r="HPN74" s="239"/>
      <c r="HPO74" s="239"/>
      <c r="HPP74" s="239"/>
      <c r="HPQ74" s="239"/>
      <c r="HPR74" s="239"/>
      <c r="HPS74" s="239"/>
      <c r="HPT74" s="239"/>
      <c r="HPU74" s="239"/>
      <c r="HPV74" s="239"/>
      <c r="HPW74" s="239"/>
      <c r="HPX74" s="239"/>
      <c r="HPY74" s="239"/>
      <c r="HPZ74" s="239"/>
      <c r="HQA74" s="239"/>
      <c r="HQB74" s="239"/>
      <c r="HQC74" s="239"/>
      <c r="HQD74" s="239"/>
      <c r="HQE74" s="239"/>
      <c r="HQF74" s="239"/>
      <c r="HQG74" s="239"/>
      <c r="HQH74" s="239"/>
      <c r="HQI74" s="239"/>
      <c r="HQJ74" s="239"/>
      <c r="HQK74" s="239"/>
      <c r="HQL74" s="239"/>
      <c r="HQM74" s="239"/>
      <c r="HQN74" s="239"/>
      <c r="HQO74" s="239"/>
      <c r="HQP74" s="239"/>
      <c r="HQQ74" s="239"/>
      <c r="HQR74" s="239"/>
      <c r="HQS74" s="239"/>
      <c r="HQT74" s="239"/>
      <c r="HQU74" s="239"/>
      <c r="HQV74" s="239"/>
      <c r="HQW74" s="239"/>
      <c r="HQX74" s="239"/>
      <c r="HQY74" s="239"/>
      <c r="HQZ74" s="239"/>
      <c r="HRA74" s="239"/>
      <c r="HRB74" s="239"/>
      <c r="HRC74" s="239"/>
      <c r="HRD74" s="239"/>
      <c r="HRE74" s="239"/>
      <c r="HRF74" s="239"/>
      <c r="HRG74" s="239"/>
      <c r="HRH74" s="239"/>
      <c r="HRI74" s="239"/>
      <c r="HRJ74" s="239"/>
      <c r="HRK74" s="239"/>
      <c r="HRL74" s="239"/>
      <c r="HRM74" s="239"/>
      <c r="HRN74" s="239"/>
      <c r="HRO74" s="239"/>
      <c r="HRP74" s="239"/>
      <c r="HRQ74" s="239"/>
      <c r="HRR74" s="239"/>
      <c r="HRS74" s="239"/>
      <c r="HRT74" s="239"/>
      <c r="HRU74" s="239"/>
      <c r="HRV74" s="239"/>
      <c r="HRW74" s="239"/>
      <c r="HRX74" s="239"/>
      <c r="HRY74" s="239"/>
      <c r="HRZ74" s="239"/>
      <c r="HSA74" s="239"/>
      <c r="HSB74" s="239"/>
      <c r="HSC74" s="239"/>
      <c r="HSD74" s="239"/>
      <c r="HSE74" s="239"/>
      <c r="HSF74" s="239"/>
      <c r="HSG74" s="239"/>
      <c r="HSH74" s="239"/>
      <c r="HSI74" s="239"/>
      <c r="HSJ74" s="239"/>
      <c r="HSK74" s="239"/>
      <c r="HSL74" s="239"/>
      <c r="HSM74" s="239"/>
      <c r="HSN74" s="239"/>
      <c r="HSO74" s="239"/>
      <c r="HSP74" s="239"/>
      <c r="HSQ74" s="239"/>
      <c r="HSR74" s="239"/>
      <c r="HSS74" s="239"/>
      <c r="HST74" s="239"/>
      <c r="HSU74" s="239"/>
      <c r="HSV74" s="239"/>
      <c r="HSW74" s="239"/>
      <c r="HSX74" s="239"/>
      <c r="HSY74" s="239"/>
      <c r="HSZ74" s="239"/>
      <c r="HTA74" s="239"/>
      <c r="HTB74" s="239"/>
      <c r="HTC74" s="239"/>
      <c r="HTD74" s="239"/>
      <c r="HTE74" s="239"/>
      <c r="HTF74" s="239"/>
      <c r="HTG74" s="239"/>
      <c r="HTH74" s="239"/>
      <c r="HTI74" s="239"/>
      <c r="HTJ74" s="239"/>
      <c r="HTK74" s="239"/>
      <c r="HTL74" s="239"/>
      <c r="HTM74" s="239"/>
      <c r="HTN74" s="239"/>
      <c r="HTO74" s="239"/>
      <c r="HTP74" s="239"/>
      <c r="HTQ74" s="239"/>
      <c r="HTR74" s="239"/>
      <c r="HTS74" s="239"/>
      <c r="HTT74" s="239"/>
      <c r="HTU74" s="239"/>
      <c r="HTV74" s="239"/>
      <c r="HTW74" s="239"/>
      <c r="HTX74" s="239"/>
      <c r="HTY74" s="239"/>
      <c r="HTZ74" s="239"/>
      <c r="HUA74" s="239"/>
      <c r="HUB74" s="239"/>
      <c r="HUC74" s="239"/>
      <c r="HUD74" s="239"/>
      <c r="HUE74" s="239"/>
      <c r="HUF74" s="239"/>
      <c r="HUG74" s="239"/>
      <c r="HUH74" s="239"/>
      <c r="HUI74" s="239"/>
      <c r="HUJ74" s="239"/>
      <c r="HUK74" s="239"/>
      <c r="HUL74" s="239"/>
      <c r="HUM74" s="239"/>
      <c r="HUN74" s="239"/>
      <c r="HUO74" s="239"/>
      <c r="HUP74" s="239"/>
      <c r="HUQ74" s="239"/>
      <c r="HUR74" s="239"/>
      <c r="HUS74" s="239"/>
      <c r="HUT74" s="239"/>
      <c r="HUU74" s="239"/>
      <c r="HUV74" s="239"/>
      <c r="HUW74" s="239"/>
      <c r="HUX74" s="239"/>
      <c r="HUY74" s="239"/>
      <c r="HUZ74" s="239"/>
      <c r="HVA74" s="239"/>
      <c r="HVB74" s="239"/>
      <c r="HVC74" s="239"/>
      <c r="HVD74" s="239"/>
      <c r="HVE74" s="239"/>
      <c r="HVF74" s="239"/>
      <c r="HVG74" s="239"/>
      <c r="HVH74" s="239"/>
      <c r="HVI74" s="239"/>
      <c r="HVJ74" s="239"/>
      <c r="HVK74" s="239"/>
      <c r="HVL74" s="239"/>
      <c r="HVM74" s="239"/>
      <c r="HVN74" s="239"/>
      <c r="HVO74" s="239"/>
      <c r="HVP74" s="239"/>
      <c r="HVQ74" s="239"/>
      <c r="HVR74" s="239"/>
      <c r="HVS74" s="239"/>
      <c r="HVT74" s="239"/>
      <c r="HVU74" s="239"/>
      <c r="HVV74" s="239"/>
      <c r="HVW74" s="239"/>
      <c r="HVX74" s="239"/>
      <c r="HVY74" s="239"/>
      <c r="HVZ74" s="239"/>
      <c r="HWA74" s="239"/>
      <c r="HWB74" s="239"/>
      <c r="HWC74" s="239"/>
      <c r="HWD74" s="239"/>
      <c r="HWE74" s="239"/>
      <c r="HWF74" s="239"/>
      <c r="HWG74" s="239"/>
      <c r="HWH74" s="239"/>
      <c r="HWI74" s="239"/>
      <c r="HWJ74" s="239"/>
      <c r="HWK74" s="239"/>
      <c r="HWL74" s="239"/>
      <c r="HWM74" s="239"/>
      <c r="HWN74" s="239"/>
      <c r="HWO74" s="239"/>
      <c r="HWP74" s="239"/>
      <c r="HWQ74" s="239"/>
      <c r="HWR74" s="239"/>
      <c r="HWS74" s="239"/>
      <c r="HWT74" s="239"/>
      <c r="HWU74" s="239"/>
      <c r="HWV74" s="239"/>
      <c r="HWW74" s="239"/>
      <c r="HWX74" s="239"/>
      <c r="HWY74" s="239"/>
      <c r="HWZ74" s="239"/>
      <c r="HXA74" s="239"/>
      <c r="HXB74" s="239"/>
      <c r="HXC74" s="239"/>
      <c r="HXD74" s="239"/>
      <c r="HXE74" s="239"/>
      <c r="HXF74" s="239"/>
      <c r="HXG74" s="239"/>
      <c r="HXH74" s="239"/>
      <c r="HXI74" s="239"/>
      <c r="HXJ74" s="239"/>
      <c r="HXK74" s="239"/>
      <c r="HXL74" s="239"/>
      <c r="HXM74" s="239"/>
      <c r="HXN74" s="239"/>
      <c r="HXO74" s="239"/>
      <c r="HXP74" s="239"/>
      <c r="HXQ74" s="239"/>
      <c r="HXR74" s="239"/>
      <c r="HXS74" s="239"/>
      <c r="HXT74" s="239"/>
      <c r="HXU74" s="239"/>
      <c r="HXV74" s="239"/>
      <c r="HXW74" s="239"/>
      <c r="HXX74" s="239"/>
      <c r="HXY74" s="239"/>
      <c r="HXZ74" s="239"/>
      <c r="HYA74" s="239"/>
      <c r="HYB74" s="239"/>
      <c r="HYC74" s="239"/>
      <c r="HYD74" s="239"/>
      <c r="HYE74" s="239"/>
      <c r="HYF74" s="239"/>
      <c r="HYG74" s="239"/>
      <c r="HYH74" s="239"/>
      <c r="HYI74" s="239"/>
      <c r="HYJ74" s="239"/>
      <c r="HYK74" s="239"/>
      <c r="HYL74" s="239"/>
      <c r="HYM74" s="239"/>
      <c r="HYN74" s="239"/>
      <c r="HYO74" s="239"/>
      <c r="HYP74" s="239"/>
      <c r="HYQ74" s="239"/>
      <c r="HYR74" s="239"/>
      <c r="HYS74" s="239"/>
      <c r="HYT74" s="239"/>
      <c r="HYU74" s="239"/>
      <c r="HYV74" s="239"/>
      <c r="HYW74" s="239"/>
      <c r="HYX74" s="239"/>
      <c r="HYY74" s="239"/>
      <c r="HYZ74" s="239"/>
      <c r="HZA74" s="239"/>
      <c r="HZB74" s="239"/>
      <c r="HZC74" s="239"/>
      <c r="HZD74" s="239"/>
      <c r="HZE74" s="239"/>
      <c r="HZF74" s="239"/>
      <c r="HZG74" s="239"/>
      <c r="HZH74" s="239"/>
      <c r="HZI74" s="239"/>
      <c r="HZJ74" s="239"/>
      <c r="HZK74" s="239"/>
      <c r="HZL74" s="239"/>
      <c r="HZM74" s="239"/>
      <c r="HZN74" s="239"/>
      <c r="HZO74" s="239"/>
      <c r="HZP74" s="239"/>
      <c r="HZQ74" s="239"/>
      <c r="HZR74" s="239"/>
      <c r="HZS74" s="239"/>
      <c r="HZT74" s="239"/>
      <c r="HZU74" s="239"/>
      <c r="HZV74" s="239"/>
      <c r="HZW74" s="239"/>
      <c r="HZX74" s="239"/>
      <c r="HZY74" s="239"/>
      <c r="HZZ74" s="239"/>
      <c r="IAA74" s="239"/>
      <c r="IAB74" s="239"/>
      <c r="IAC74" s="239"/>
      <c r="IAD74" s="239"/>
      <c r="IAE74" s="239"/>
      <c r="IAF74" s="239"/>
      <c r="IAG74" s="239"/>
      <c r="IAH74" s="239"/>
      <c r="IAI74" s="239"/>
      <c r="IAJ74" s="239"/>
      <c r="IAK74" s="239"/>
      <c r="IAL74" s="239"/>
      <c r="IAM74" s="239"/>
      <c r="IAN74" s="239"/>
      <c r="IAO74" s="239"/>
      <c r="IAP74" s="239"/>
      <c r="IAQ74" s="239"/>
      <c r="IAR74" s="239"/>
      <c r="IAS74" s="239"/>
      <c r="IAT74" s="239"/>
      <c r="IAU74" s="239"/>
      <c r="IAV74" s="239"/>
      <c r="IAW74" s="239"/>
      <c r="IAX74" s="239"/>
      <c r="IAY74" s="239"/>
      <c r="IAZ74" s="239"/>
      <c r="IBA74" s="239"/>
      <c r="IBB74" s="239"/>
      <c r="IBC74" s="239"/>
      <c r="IBD74" s="239"/>
      <c r="IBE74" s="239"/>
      <c r="IBF74" s="239"/>
      <c r="IBG74" s="239"/>
      <c r="IBH74" s="239"/>
      <c r="IBI74" s="239"/>
      <c r="IBJ74" s="239"/>
      <c r="IBK74" s="239"/>
      <c r="IBL74" s="239"/>
      <c r="IBM74" s="239"/>
      <c r="IBN74" s="239"/>
      <c r="IBO74" s="239"/>
      <c r="IBP74" s="239"/>
      <c r="IBQ74" s="239"/>
      <c r="IBR74" s="239"/>
      <c r="IBS74" s="239"/>
      <c r="IBT74" s="239"/>
      <c r="IBU74" s="239"/>
      <c r="IBV74" s="239"/>
      <c r="IBW74" s="239"/>
      <c r="IBX74" s="239"/>
      <c r="IBY74" s="239"/>
      <c r="IBZ74" s="239"/>
      <c r="ICA74" s="239"/>
      <c r="ICB74" s="239"/>
      <c r="ICC74" s="239"/>
      <c r="ICD74" s="239"/>
      <c r="ICE74" s="239"/>
      <c r="ICF74" s="239"/>
      <c r="ICG74" s="239"/>
      <c r="ICH74" s="239"/>
      <c r="ICI74" s="239"/>
      <c r="ICJ74" s="239"/>
      <c r="ICK74" s="239"/>
      <c r="ICL74" s="239"/>
      <c r="ICM74" s="239"/>
      <c r="ICN74" s="239"/>
      <c r="ICO74" s="239"/>
      <c r="ICP74" s="239"/>
      <c r="ICQ74" s="239"/>
      <c r="ICR74" s="239"/>
      <c r="ICS74" s="239"/>
      <c r="ICT74" s="239"/>
      <c r="ICU74" s="239"/>
      <c r="ICV74" s="239"/>
      <c r="ICW74" s="239"/>
      <c r="ICX74" s="239"/>
      <c r="ICY74" s="239"/>
      <c r="ICZ74" s="239"/>
      <c r="IDA74" s="239"/>
      <c r="IDB74" s="239"/>
      <c r="IDC74" s="239"/>
      <c r="IDD74" s="239"/>
      <c r="IDE74" s="239"/>
      <c r="IDF74" s="239"/>
      <c r="IDG74" s="239"/>
      <c r="IDH74" s="239"/>
      <c r="IDI74" s="239"/>
      <c r="IDJ74" s="239"/>
      <c r="IDK74" s="239"/>
      <c r="IDL74" s="239"/>
      <c r="IDM74" s="239"/>
      <c r="IDN74" s="239"/>
      <c r="IDO74" s="239"/>
      <c r="IDP74" s="239"/>
      <c r="IDQ74" s="239"/>
      <c r="IDR74" s="239"/>
      <c r="IDS74" s="239"/>
      <c r="IDT74" s="239"/>
      <c r="IDU74" s="239"/>
      <c r="IDV74" s="239"/>
      <c r="IDW74" s="239"/>
      <c r="IDX74" s="239"/>
      <c r="IDY74" s="239"/>
      <c r="IDZ74" s="239"/>
      <c r="IEA74" s="239"/>
      <c r="IEB74" s="239"/>
      <c r="IEC74" s="239"/>
      <c r="IED74" s="239"/>
      <c r="IEE74" s="239"/>
      <c r="IEF74" s="239"/>
      <c r="IEG74" s="239"/>
      <c r="IEH74" s="239"/>
      <c r="IEI74" s="239"/>
      <c r="IEJ74" s="239"/>
      <c r="IEK74" s="239"/>
      <c r="IEL74" s="239"/>
      <c r="IEM74" s="239"/>
      <c r="IEN74" s="239"/>
      <c r="IEO74" s="239"/>
      <c r="IEP74" s="239"/>
      <c r="IEQ74" s="239"/>
      <c r="IER74" s="239"/>
      <c r="IES74" s="239"/>
      <c r="IET74" s="239"/>
      <c r="IEU74" s="239"/>
      <c r="IEV74" s="239"/>
      <c r="IEW74" s="239"/>
      <c r="IEX74" s="239"/>
      <c r="IEY74" s="239"/>
      <c r="IEZ74" s="239"/>
      <c r="IFA74" s="239"/>
      <c r="IFB74" s="239"/>
      <c r="IFC74" s="239"/>
      <c r="IFD74" s="239"/>
      <c r="IFE74" s="239"/>
      <c r="IFF74" s="239"/>
      <c r="IFG74" s="239"/>
      <c r="IFH74" s="239"/>
      <c r="IFI74" s="239"/>
      <c r="IFJ74" s="239"/>
      <c r="IFK74" s="239"/>
      <c r="IFL74" s="239"/>
      <c r="IFM74" s="239"/>
      <c r="IFN74" s="239"/>
      <c r="IFO74" s="239"/>
      <c r="IFP74" s="239"/>
      <c r="IFQ74" s="239"/>
      <c r="IFR74" s="239"/>
      <c r="IFS74" s="239"/>
      <c r="IFT74" s="239"/>
      <c r="IFU74" s="239"/>
      <c r="IFV74" s="239"/>
      <c r="IFW74" s="239"/>
      <c r="IFX74" s="239"/>
      <c r="IFY74" s="239"/>
      <c r="IFZ74" s="239"/>
      <c r="IGA74" s="239"/>
      <c r="IGB74" s="239"/>
      <c r="IGC74" s="239"/>
      <c r="IGD74" s="239"/>
      <c r="IGE74" s="239"/>
      <c r="IGF74" s="239"/>
      <c r="IGG74" s="239"/>
      <c r="IGH74" s="239"/>
      <c r="IGI74" s="239"/>
      <c r="IGJ74" s="239"/>
      <c r="IGK74" s="239"/>
      <c r="IGL74" s="239"/>
      <c r="IGM74" s="239"/>
      <c r="IGN74" s="239"/>
      <c r="IGO74" s="239"/>
      <c r="IGP74" s="239"/>
      <c r="IGQ74" s="239"/>
      <c r="IGR74" s="239"/>
      <c r="IGS74" s="239"/>
      <c r="IGT74" s="239"/>
      <c r="IGU74" s="239"/>
      <c r="IGV74" s="239"/>
      <c r="IGW74" s="239"/>
      <c r="IGX74" s="239"/>
      <c r="IGY74" s="239"/>
      <c r="IGZ74" s="239"/>
      <c r="IHA74" s="239"/>
      <c r="IHB74" s="239"/>
      <c r="IHC74" s="239"/>
      <c r="IHD74" s="239"/>
      <c r="IHE74" s="239"/>
      <c r="IHF74" s="239"/>
      <c r="IHG74" s="239"/>
      <c r="IHH74" s="239"/>
      <c r="IHI74" s="239"/>
      <c r="IHJ74" s="239"/>
      <c r="IHK74" s="239"/>
      <c r="IHL74" s="239"/>
      <c r="IHM74" s="239"/>
      <c r="IHN74" s="239"/>
      <c r="IHO74" s="239"/>
      <c r="IHP74" s="239"/>
      <c r="IHQ74" s="239"/>
      <c r="IHR74" s="239"/>
      <c r="IHS74" s="239"/>
      <c r="IHT74" s="239"/>
      <c r="IHU74" s="239"/>
      <c r="IHV74" s="239"/>
      <c r="IHW74" s="239"/>
      <c r="IHX74" s="239"/>
      <c r="IHY74" s="239"/>
      <c r="IHZ74" s="239"/>
      <c r="IIA74" s="239"/>
      <c r="IIB74" s="239"/>
      <c r="IIC74" s="239"/>
      <c r="IID74" s="239"/>
      <c r="IIE74" s="239"/>
      <c r="IIF74" s="239"/>
      <c r="IIG74" s="239"/>
      <c r="IIH74" s="239"/>
      <c r="III74" s="239"/>
      <c r="IIJ74" s="239"/>
      <c r="IIK74" s="239"/>
      <c r="IIL74" s="239"/>
      <c r="IIM74" s="239"/>
      <c r="IIN74" s="239"/>
      <c r="IIO74" s="239"/>
      <c r="IIP74" s="239"/>
      <c r="IIQ74" s="239"/>
      <c r="IIR74" s="239"/>
      <c r="IIS74" s="239"/>
      <c r="IIT74" s="239"/>
      <c r="IIU74" s="239"/>
      <c r="IIV74" s="239"/>
      <c r="IIW74" s="239"/>
      <c r="IIX74" s="239"/>
      <c r="IIY74" s="239"/>
      <c r="IIZ74" s="239"/>
      <c r="IJA74" s="239"/>
      <c r="IJB74" s="239"/>
      <c r="IJC74" s="239"/>
      <c r="IJD74" s="239"/>
      <c r="IJE74" s="239"/>
      <c r="IJF74" s="239"/>
      <c r="IJG74" s="239"/>
      <c r="IJH74" s="239"/>
      <c r="IJI74" s="239"/>
      <c r="IJJ74" s="239"/>
      <c r="IJK74" s="239"/>
      <c r="IJL74" s="239"/>
      <c r="IJM74" s="239"/>
      <c r="IJN74" s="239"/>
      <c r="IJO74" s="239"/>
      <c r="IJP74" s="239"/>
      <c r="IJQ74" s="239"/>
      <c r="IJR74" s="239"/>
      <c r="IJS74" s="239"/>
      <c r="IJT74" s="239"/>
      <c r="IJU74" s="239"/>
      <c r="IJV74" s="239"/>
      <c r="IJW74" s="239"/>
      <c r="IJX74" s="239"/>
      <c r="IJY74" s="239"/>
      <c r="IJZ74" s="239"/>
      <c r="IKA74" s="239"/>
      <c r="IKB74" s="239"/>
      <c r="IKC74" s="239"/>
      <c r="IKD74" s="239"/>
      <c r="IKE74" s="239"/>
      <c r="IKF74" s="239"/>
      <c r="IKG74" s="239"/>
      <c r="IKH74" s="239"/>
      <c r="IKI74" s="239"/>
      <c r="IKJ74" s="239"/>
      <c r="IKK74" s="239"/>
      <c r="IKL74" s="239"/>
      <c r="IKM74" s="239"/>
      <c r="IKN74" s="239"/>
      <c r="IKO74" s="239"/>
      <c r="IKP74" s="239"/>
      <c r="IKQ74" s="239"/>
      <c r="IKR74" s="239"/>
      <c r="IKS74" s="239"/>
      <c r="IKT74" s="239"/>
      <c r="IKU74" s="239"/>
      <c r="IKV74" s="239"/>
      <c r="IKW74" s="239"/>
      <c r="IKX74" s="239"/>
      <c r="IKY74" s="239"/>
      <c r="IKZ74" s="239"/>
      <c r="ILA74" s="239"/>
      <c r="ILB74" s="239"/>
      <c r="ILC74" s="239"/>
      <c r="ILD74" s="239"/>
      <c r="ILE74" s="239"/>
      <c r="ILF74" s="239"/>
      <c r="ILG74" s="239"/>
      <c r="ILH74" s="239"/>
      <c r="ILI74" s="239"/>
      <c r="ILJ74" s="239"/>
      <c r="ILK74" s="239"/>
      <c r="ILL74" s="239"/>
      <c r="ILM74" s="239"/>
      <c r="ILN74" s="239"/>
      <c r="ILO74" s="239"/>
      <c r="ILP74" s="239"/>
      <c r="ILQ74" s="239"/>
      <c r="ILR74" s="239"/>
      <c r="ILS74" s="239"/>
      <c r="ILT74" s="239"/>
      <c r="ILU74" s="239"/>
      <c r="ILV74" s="239"/>
      <c r="ILW74" s="239"/>
      <c r="ILX74" s="239"/>
      <c r="ILY74" s="239"/>
      <c r="ILZ74" s="239"/>
      <c r="IMA74" s="239"/>
      <c r="IMB74" s="239"/>
      <c r="IMC74" s="239"/>
      <c r="IMD74" s="239"/>
      <c r="IME74" s="239"/>
      <c r="IMF74" s="239"/>
      <c r="IMG74" s="239"/>
      <c r="IMH74" s="239"/>
      <c r="IMI74" s="239"/>
      <c r="IMJ74" s="239"/>
      <c r="IMK74" s="239"/>
      <c r="IML74" s="239"/>
      <c r="IMM74" s="239"/>
      <c r="IMN74" s="239"/>
      <c r="IMO74" s="239"/>
      <c r="IMP74" s="239"/>
      <c r="IMQ74" s="239"/>
      <c r="IMR74" s="239"/>
      <c r="IMS74" s="239"/>
      <c r="IMT74" s="239"/>
      <c r="IMU74" s="239"/>
      <c r="IMV74" s="239"/>
      <c r="IMW74" s="239"/>
      <c r="IMX74" s="239"/>
      <c r="IMY74" s="239"/>
      <c r="IMZ74" s="239"/>
      <c r="INA74" s="239"/>
      <c r="INB74" s="239"/>
      <c r="INC74" s="239"/>
      <c r="IND74" s="239"/>
      <c r="INE74" s="239"/>
      <c r="INF74" s="239"/>
      <c r="ING74" s="239"/>
      <c r="INH74" s="239"/>
      <c r="INI74" s="239"/>
      <c r="INJ74" s="239"/>
      <c r="INK74" s="239"/>
      <c r="INL74" s="239"/>
      <c r="INM74" s="239"/>
      <c r="INN74" s="239"/>
      <c r="INO74" s="239"/>
      <c r="INP74" s="239"/>
      <c r="INQ74" s="239"/>
      <c r="INR74" s="239"/>
      <c r="INS74" s="239"/>
      <c r="INT74" s="239"/>
      <c r="INU74" s="239"/>
      <c r="INV74" s="239"/>
      <c r="INW74" s="239"/>
      <c r="INX74" s="239"/>
      <c r="INY74" s="239"/>
      <c r="INZ74" s="239"/>
      <c r="IOA74" s="239"/>
      <c r="IOB74" s="239"/>
      <c r="IOC74" s="239"/>
      <c r="IOD74" s="239"/>
      <c r="IOE74" s="239"/>
      <c r="IOF74" s="239"/>
      <c r="IOG74" s="239"/>
      <c r="IOH74" s="239"/>
      <c r="IOI74" s="239"/>
      <c r="IOJ74" s="239"/>
      <c r="IOK74" s="239"/>
      <c r="IOL74" s="239"/>
      <c r="IOM74" s="239"/>
      <c r="ION74" s="239"/>
      <c r="IOO74" s="239"/>
      <c r="IOP74" s="239"/>
      <c r="IOQ74" s="239"/>
      <c r="IOR74" s="239"/>
      <c r="IOS74" s="239"/>
      <c r="IOT74" s="239"/>
      <c r="IOU74" s="239"/>
      <c r="IOV74" s="239"/>
      <c r="IOW74" s="239"/>
      <c r="IOX74" s="239"/>
      <c r="IOY74" s="239"/>
      <c r="IOZ74" s="239"/>
      <c r="IPA74" s="239"/>
      <c r="IPB74" s="239"/>
      <c r="IPC74" s="239"/>
      <c r="IPD74" s="239"/>
      <c r="IPE74" s="239"/>
      <c r="IPF74" s="239"/>
      <c r="IPG74" s="239"/>
      <c r="IPH74" s="239"/>
      <c r="IPI74" s="239"/>
      <c r="IPJ74" s="239"/>
      <c r="IPK74" s="239"/>
      <c r="IPL74" s="239"/>
      <c r="IPM74" s="239"/>
      <c r="IPN74" s="239"/>
      <c r="IPO74" s="239"/>
      <c r="IPP74" s="239"/>
      <c r="IPQ74" s="239"/>
      <c r="IPR74" s="239"/>
      <c r="IPS74" s="239"/>
      <c r="IPT74" s="239"/>
      <c r="IPU74" s="239"/>
      <c r="IPV74" s="239"/>
      <c r="IPW74" s="239"/>
      <c r="IPX74" s="239"/>
      <c r="IPY74" s="239"/>
      <c r="IPZ74" s="239"/>
      <c r="IQA74" s="239"/>
      <c r="IQB74" s="239"/>
      <c r="IQC74" s="239"/>
      <c r="IQD74" s="239"/>
      <c r="IQE74" s="239"/>
      <c r="IQF74" s="239"/>
      <c r="IQG74" s="239"/>
      <c r="IQH74" s="239"/>
      <c r="IQI74" s="239"/>
      <c r="IQJ74" s="239"/>
      <c r="IQK74" s="239"/>
      <c r="IQL74" s="239"/>
      <c r="IQM74" s="239"/>
      <c r="IQN74" s="239"/>
      <c r="IQO74" s="239"/>
      <c r="IQP74" s="239"/>
      <c r="IQQ74" s="239"/>
      <c r="IQR74" s="239"/>
      <c r="IQS74" s="239"/>
      <c r="IQT74" s="239"/>
      <c r="IQU74" s="239"/>
      <c r="IQV74" s="239"/>
      <c r="IQW74" s="239"/>
      <c r="IQX74" s="239"/>
      <c r="IQY74" s="239"/>
      <c r="IQZ74" s="239"/>
      <c r="IRA74" s="239"/>
      <c r="IRB74" s="239"/>
      <c r="IRC74" s="239"/>
      <c r="IRD74" s="239"/>
      <c r="IRE74" s="239"/>
      <c r="IRF74" s="239"/>
      <c r="IRG74" s="239"/>
      <c r="IRH74" s="239"/>
      <c r="IRI74" s="239"/>
      <c r="IRJ74" s="239"/>
      <c r="IRK74" s="239"/>
      <c r="IRL74" s="239"/>
      <c r="IRM74" s="239"/>
      <c r="IRN74" s="239"/>
      <c r="IRO74" s="239"/>
      <c r="IRP74" s="239"/>
      <c r="IRQ74" s="239"/>
      <c r="IRR74" s="239"/>
      <c r="IRS74" s="239"/>
      <c r="IRT74" s="239"/>
      <c r="IRU74" s="239"/>
      <c r="IRV74" s="239"/>
      <c r="IRW74" s="239"/>
      <c r="IRX74" s="239"/>
      <c r="IRY74" s="239"/>
      <c r="IRZ74" s="239"/>
      <c r="ISA74" s="239"/>
      <c r="ISB74" s="239"/>
      <c r="ISC74" s="239"/>
      <c r="ISD74" s="239"/>
      <c r="ISE74" s="239"/>
      <c r="ISF74" s="239"/>
      <c r="ISG74" s="239"/>
      <c r="ISH74" s="239"/>
      <c r="ISI74" s="239"/>
      <c r="ISJ74" s="239"/>
      <c r="ISK74" s="239"/>
      <c r="ISL74" s="239"/>
      <c r="ISM74" s="239"/>
      <c r="ISN74" s="239"/>
      <c r="ISO74" s="239"/>
      <c r="ISP74" s="239"/>
      <c r="ISQ74" s="239"/>
      <c r="ISR74" s="239"/>
      <c r="ISS74" s="239"/>
      <c r="IST74" s="239"/>
      <c r="ISU74" s="239"/>
      <c r="ISV74" s="239"/>
      <c r="ISW74" s="239"/>
      <c r="ISX74" s="239"/>
      <c r="ISY74" s="239"/>
      <c r="ISZ74" s="239"/>
      <c r="ITA74" s="239"/>
      <c r="ITB74" s="239"/>
      <c r="ITC74" s="239"/>
      <c r="ITD74" s="239"/>
      <c r="ITE74" s="239"/>
      <c r="ITF74" s="239"/>
      <c r="ITG74" s="239"/>
      <c r="ITH74" s="239"/>
      <c r="ITI74" s="239"/>
      <c r="ITJ74" s="239"/>
      <c r="ITK74" s="239"/>
      <c r="ITL74" s="239"/>
      <c r="ITM74" s="239"/>
      <c r="ITN74" s="239"/>
      <c r="ITO74" s="239"/>
      <c r="ITP74" s="239"/>
      <c r="ITQ74" s="239"/>
      <c r="ITR74" s="239"/>
      <c r="ITS74" s="239"/>
      <c r="ITT74" s="239"/>
      <c r="ITU74" s="239"/>
      <c r="ITV74" s="239"/>
      <c r="ITW74" s="239"/>
      <c r="ITX74" s="239"/>
      <c r="ITY74" s="239"/>
      <c r="ITZ74" s="239"/>
      <c r="IUA74" s="239"/>
      <c r="IUB74" s="239"/>
      <c r="IUC74" s="239"/>
      <c r="IUD74" s="239"/>
      <c r="IUE74" s="239"/>
      <c r="IUF74" s="239"/>
      <c r="IUG74" s="239"/>
      <c r="IUH74" s="239"/>
      <c r="IUI74" s="239"/>
      <c r="IUJ74" s="239"/>
      <c r="IUK74" s="239"/>
      <c r="IUL74" s="239"/>
      <c r="IUM74" s="239"/>
      <c r="IUN74" s="239"/>
      <c r="IUO74" s="239"/>
      <c r="IUP74" s="239"/>
      <c r="IUQ74" s="239"/>
      <c r="IUR74" s="239"/>
      <c r="IUS74" s="239"/>
      <c r="IUT74" s="239"/>
      <c r="IUU74" s="239"/>
      <c r="IUV74" s="239"/>
      <c r="IUW74" s="239"/>
      <c r="IUX74" s="239"/>
      <c r="IUY74" s="239"/>
      <c r="IUZ74" s="239"/>
      <c r="IVA74" s="239"/>
      <c r="IVB74" s="239"/>
      <c r="IVC74" s="239"/>
      <c r="IVD74" s="239"/>
      <c r="IVE74" s="239"/>
      <c r="IVF74" s="239"/>
      <c r="IVG74" s="239"/>
      <c r="IVH74" s="239"/>
      <c r="IVI74" s="239"/>
      <c r="IVJ74" s="239"/>
      <c r="IVK74" s="239"/>
      <c r="IVL74" s="239"/>
      <c r="IVM74" s="239"/>
      <c r="IVN74" s="239"/>
      <c r="IVO74" s="239"/>
      <c r="IVP74" s="239"/>
      <c r="IVQ74" s="239"/>
      <c r="IVR74" s="239"/>
      <c r="IVS74" s="239"/>
      <c r="IVT74" s="239"/>
      <c r="IVU74" s="239"/>
      <c r="IVV74" s="239"/>
      <c r="IVW74" s="239"/>
      <c r="IVX74" s="239"/>
      <c r="IVY74" s="239"/>
      <c r="IVZ74" s="239"/>
      <c r="IWA74" s="239"/>
      <c r="IWB74" s="239"/>
      <c r="IWC74" s="239"/>
      <c r="IWD74" s="239"/>
      <c r="IWE74" s="239"/>
      <c r="IWF74" s="239"/>
      <c r="IWG74" s="239"/>
      <c r="IWH74" s="239"/>
      <c r="IWI74" s="239"/>
      <c r="IWJ74" s="239"/>
      <c r="IWK74" s="239"/>
      <c r="IWL74" s="239"/>
      <c r="IWM74" s="239"/>
      <c r="IWN74" s="239"/>
      <c r="IWO74" s="239"/>
      <c r="IWP74" s="239"/>
      <c r="IWQ74" s="239"/>
      <c r="IWR74" s="239"/>
      <c r="IWS74" s="239"/>
      <c r="IWT74" s="239"/>
      <c r="IWU74" s="239"/>
      <c r="IWV74" s="239"/>
      <c r="IWW74" s="239"/>
      <c r="IWX74" s="239"/>
      <c r="IWY74" s="239"/>
      <c r="IWZ74" s="239"/>
      <c r="IXA74" s="239"/>
      <c r="IXB74" s="239"/>
      <c r="IXC74" s="239"/>
      <c r="IXD74" s="239"/>
      <c r="IXE74" s="239"/>
      <c r="IXF74" s="239"/>
      <c r="IXG74" s="239"/>
      <c r="IXH74" s="239"/>
      <c r="IXI74" s="239"/>
      <c r="IXJ74" s="239"/>
      <c r="IXK74" s="239"/>
      <c r="IXL74" s="239"/>
      <c r="IXM74" s="239"/>
      <c r="IXN74" s="239"/>
      <c r="IXO74" s="239"/>
      <c r="IXP74" s="239"/>
      <c r="IXQ74" s="239"/>
      <c r="IXR74" s="239"/>
      <c r="IXS74" s="239"/>
      <c r="IXT74" s="239"/>
      <c r="IXU74" s="239"/>
      <c r="IXV74" s="239"/>
      <c r="IXW74" s="239"/>
      <c r="IXX74" s="239"/>
      <c r="IXY74" s="239"/>
      <c r="IXZ74" s="239"/>
      <c r="IYA74" s="239"/>
      <c r="IYB74" s="239"/>
      <c r="IYC74" s="239"/>
      <c r="IYD74" s="239"/>
      <c r="IYE74" s="239"/>
      <c r="IYF74" s="239"/>
      <c r="IYG74" s="239"/>
      <c r="IYH74" s="239"/>
      <c r="IYI74" s="239"/>
      <c r="IYJ74" s="239"/>
      <c r="IYK74" s="239"/>
      <c r="IYL74" s="239"/>
      <c r="IYM74" s="239"/>
      <c r="IYN74" s="239"/>
      <c r="IYO74" s="239"/>
      <c r="IYP74" s="239"/>
      <c r="IYQ74" s="239"/>
      <c r="IYR74" s="239"/>
      <c r="IYS74" s="239"/>
      <c r="IYT74" s="239"/>
      <c r="IYU74" s="239"/>
      <c r="IYV74" s="239"/>
      <c r="IYW74" s="239"/>
      <c r="IYX74" s="239"/>
      <c r="IYY74" s="239"/>
      <c r="IYZ74" s="239"/>
      <c r="IZA74" s="239"/>
      <c r="IZB74" s="239"/>
      <c r="IZC74" s="239"/>
      <c r="IZD74" s="239"/>
      <c r="IZE74" s="239"/>
      <c r="IZF74" s="239"/>
      <c r="IZG74" s="239"/>
      <c r="IZH74" s="239"/>
      <c r="IZI74" s="239"/>
      <c r="IZJ74" s="239"/>
      <c r="IZK74" s="239"/>
      <c r="IZL74" s="239"/>
      <c r="IZM74" s="239"/>
      <c r="IZN74" s="239"/>
      <c r="IZO74" s="239"/>
      <c r="IZP74" s="239"/>
      <c r="IZQ74" s="239"/>
      <c r="IZR74" s="239"/>
      <c r="IZS74" s="239"/>
      <c r="IZT74" s="239"/>
      <c r="IZU74" s="239"/>
      <c r="IZV74" s="239"/>
      <c r="IZW74" s="239"/>
      <c r="IZX74" s="239"/>
      <c r="IZY74" s="239"/>
      <c r="IZZ74" s="239"/>
      <c r="JAA74" s="239"/>
      <c r="JAB74" s="239"/>
      <c r="JAC74" s="239"/>
      <c r="JAD74" s="239"/>
      <c r="JAE74" s="239"/>
      <c r="JAF74" s="239"/>
      <c r="JAG74" s="239"/>
      <c r="JAH74" s="239"/>
      <c r="JAI74" s="239"/>
      <c r="JAJ74" s="239"/>
      <c r="JAK74" s="239"/>
      <c r="JAL74" s="239"/>
      <c r="JAM74" s="239"/>
      <c r="JAN74" s="239"/>
      <c r="JAO74" s="239"/>
      <c r="JAP74" s="239"/>
      <c r="JAQ74" s="239"/>
      <c r="JAR74" s="239"/>
      <c r="JAS74" s="239"/>
      <c r="JAT74" s="239"/>
      <c r="JAU74" s="239"/>
      <c r="JAV74" s="239"/>
      <c r="JAW74" s="239"/>
      <c r="JAX74" s="239"/>
      <c r="JAY74" s="239"/>
      <c r="JAZ74" s="239"/>
      <c r="JBA74" s="239"/>
      <c r="JBB74" s="239"/>
      <c r="JBC74" s="239"/>
      <c r="JBD74" s="239"/>
      <c r="JBE74" s="239"/>
      <c r="JBF74" s="239"/>
      <c r="JBG74" s="239"/>
      <c r="JBH74" s="239"/>
      <c r="JBI74" s="239"/>
      <c r="JBJ74" s="239"/>
      <c r="JBK74" s="239"/>
      <c r="JBL74" s="239"/>
      <c r="JBM74" s="239"/>
      <c r="JBN74" s="239"/>
      <c r="JBO74" s="239"/>
      <c r="JBP74" s="239"/>
      <c r="JBQ74" s="239"/>
      <c r="JBR74" s="239"/>
      <c r="JBS74" s="239"/>
      <c r="JBT74" s="239"/>
      <c r="JBU74" s="239"/>
      <c r="JBV74" s="239"/>
      <c r="JBW74" s="239"/>
      <c r="JBX74" s="239"/>
      <c r="JBY74" s="239"/>
      <c r="JBZ74" s="239"/>
      <c r="JCA74" s="239"/>
      <c r="JCB74" s="239"/>
      <c r="JCC74" s="239"/>
      <c r="JCD74" s="239"/>
      <c r="JCE74" s="239"/>
      <c r="JCF74" s="239"/>
      <c r="JCG74" s="239"/>
      <c r="JCH74" s="239"/>
      <c r="JCI74" s="239"/>
      <c r="JCJ74" s="239"/>
      <c r="JCK74" s="239"/>
      <c r="JCL74" s="239"/>
      <c r="JCM74" s="239"/>
      <c r="JCN74" s="239"/>
      <c r="JCO74" s="239"/>
      <c r="JCP74" s="239"/>
      <c r="JCQ74" s="239"/>
      <c r="JCR74" s="239"/>
      <c r="JCS74" s="239"/>
      <c r="JCT74" s="239"/>
      <c r="JCU74" s="239"/>
      <c r="JCV74" s="239"/>
      <c r="JCW74" s="239"/>
      <c r="JCX74" s="239"/>
      <c r="JCY74" s="239"/>
      <c r="JCZ74" s="239"/>
      <c r="JDA74" s="239"/>
      <c r="JDB74" s="239"/>
      <c r="JDC74" s="239"/>
      <c r="JDD74" s="239"/>
      <c r="JDE74" s="239"/>
      <c r="JDF74" s="239"/>
      <c r="JDG74" s="239"/>
      <c r="JDH74" s="239"/>
      <c r="JDI74" s="239"/>
      <c r="JDJ74" s="239"/>
      <c r="JDK74" s="239"/>
      <c r="JDL74" s="239"/>
      <c r="JDM74" s="239"/>
      <c r="JDN74" s="239"/>
      <c r="JDO74" s="239"/>
      <c r="JDP74" s="239"/>
      <c r="JDQ74" s="239"/>
      <c r="JDR74" s="239"/>
      <c r="JDS74" s="239"/>
      <c r="JDT74" s="239"/>
      <c r="JDU74" s="239"/>
      <c r="JDV74" s="239"/>
      <c r="JDW74" s="239"/>
      <c r="JDX74" s="239"/>
      <c r="JDY74" s="239"/>
      <c r="JDZ74" s="239"/>
      <c r="JEA74" s="239"/>
      <c r="JEB74" s="239"/>
      <c r="JEC74" s="239"/>
      <c r="JED74" s="239"/>
      <c r="JEE74" s="239"/>
      <c r="JEF74" s="239"/>
      <c r="JEG74" s="239"/>
      <c r="JEH74" s="239"/>
      <c r="JEI74" s="239"/>
      <c r="JEJ74" s="239"/>
      <c r="JEK74" s="239"/>
      <c r="JEL74" s="239"/>
      <c r="JEM74" s="239"/>
      <c r="JEN74" s="239"/>
      <c r="JEO74" s="239"/>
      <c r="JEP74" s="239"/>
      <c r="JEQ74" s="239"/>
      <c r="JER74" s="239"/>
      <c r="JES74" s="239"/>
      <c r="JET74" s="239"/>
      <c r="JEU74" s="239"/>
      <c r="JEV74" s="239"/>
      <c r="JEW74" s="239"/>
      <c r="JEX74" s="239"/>
      <c r="JEY74" s="239"/>
      <c r="JEZ74" s="239"/>
      <c r="JFA74" s="239"/>
      <c r="JFB74" s="239"/>
      <c r="JFC74" s="239"/>
      <c r="JFD74" s="239"/>
      <c r="JFE74" s="239"/>
      <c r="JFF74" s="239"/>
      <c r="JFG74" s="239"/>
      <c r="JFH74" s="239"/>
      <c r="JFI74" s="239"/>
      <c r="JFJ74" s="239"/>
      <c r="JFK74" s="239"/>
      <c r="JFL74" s="239"/>
      <c r="JFM74" s="239"/>
      <c r="JFN74" s="239"/>
      <c r="JFO74" s="239"/>
      <c r="JFP74" s="239"/>
      <c r="JFQ74" s="239"/>
      <c r="JFR74" s="239"/>
      <c r="JFS74" s="239"/>
      <c r="JFT74" s="239"/>
      <c r="JFU74" s="239"/>
      <c r="JFV74" s="239"/>
      <c r="JFW74" s="239"/>
      <c r="JFX74" s="239"/>
      <c r="JFY74" s="239"/>
      <c r="JFZ74" s="239"/>
      <c r="JGA74" s="239"/>
      <c r="JGB74" s="239"/>
      <c r="JGC74" s="239"/>
      <c r="JGD74" s="239"/>
      <c r="JGE74" s="239"/>
      <c r="JGF74" s="239"/>
      <c r="JGG74" s="239"/>
      <c r="JGH74" s="239"/>
      <c r="JGI74" s="239"/>
      <c r="JGJ74" s="239"/>
      <c r="JGK74" s="239"/>
      <c r="JGL74" s="239"/>
      <c r="JGM74" s="239"/>
      <c r="JGN74" s="239"/>
      <c r="JGO74" s="239"/>
      <c r="JGP74" s="239"/>
      <c r="JGQ74" s="239"/>
      <c r="JGR74" s="239"/>
      <c r="JGS74" s="239"/>
      <c r="JGT74" s="239"/>
      <c r="JGU74" s="239"/>
      <c r="JGV74" s="239"/>
      <c r="JGW74" s="239"/>
      <c r="JGX74" s="239"/>
      <c r="JGY74" s="239"/>
      <c r="JGZ74" s="239"/>
      <c r="JHA74" s="239"/>
      <c r="JHB74" s="239"/>
      <c r="JHC74" s="239"/>
      <c r="JHD74" s="239"/>
      <c r="JHE74" s="239"/>
      <c r="JHF74" s="239"/>
      <c r="JHG74" s="239"/>
      <c r="JHH74" s="239"/>
      <c r="JHI74" s="239"/>
      <c r="JHJ74" s="239"/>
      <c r="JHK74" s="239"/>
      <c r="JHL74" s="239"/>
      <c r="JHM74" s="239"/>
      <c r="JHN74" s="239"/>
      <c r="JHO74" s="239"/>
      <c r="JHP74" s="239"/>
      <c r="JHQ74" s="239"/>
      <c r="JHR74" s="239"/>
      <c r="JHS74" s="239"/>
      <c r="JHT74" s="239"/>
      <c r="JHU74" s="239"/>
      <c r="JHV74" s="239"/>
      <c r="JHW74" s="239"/>
      <c r="JHX74" s="239"/>
      <c r="JHY74" s="239"/>
      <c r="JHZ74" s="239"/>
      <c r="JIA74" s="239"/>
      <c r="JIB74" s="239"/>
      <c r="JIC74" s="239"/>
      <c r="JID74" s="239"/>
      <c r="JIE74" s="239"/>
      <c r="JIF74" s="239"/>
      <c r="JIG74" s="239"/>
      <c r="JIH74" s="239"/>
      <c r="JII74" s="239"/>
      <c r="JIJ74" s="239"/>
      <c r="JIK74" s="239"/>
      <c r="JIL74" s="239"/>
      <c r="JIM74" s="239"/>
      <c r="JIN74" s="239"/>
      <c r="JIO74" s="239"/>
      <c r="JIP74" s="239"/>
      <c r="JIQ74" s="239"/>
      <c r="JIR74" s="239"/>
      <c r="JIS74" s="239"/>
      <c r="JIT74" s="239"/>
      <c r="JIU74" s="239"/>
      <c r="JIV74" s="239"/>
      <c r="JIW74" s="239"/>
      <c r="JIX74" s="239"/>
      <c r="JIY74" s="239"/>
      <c r="JIZ74" s="239"/>
      <c r="JJA74" s="239"/>
      <c r="JJB74" s="239"/>
      <c r="JJC74" s="239"/>
      <c r="JJD74" s="239"/>
      <c r="JJE74" s="239"/>
      <c r="JJF74" s="239"/>
      <c r="JJG74" s="239"/>
      <c r="JJH74" s="239"/>
      <c r="JJI74" s="239"/>
      <c r="JJJ74" s="239"/>
      <c r="JJK74" s="239"/>
      <c r="JJL74" s="239"/>
      <c r="JJM74" s="239"/>
      <c r="JJN74" s="239"/>
      <c r="JJO74" s="239"/>
      <c r="JJP74" s="239"/>
      <c r="JJQ74" s="239"/>
      <c r="JJR74" s="239"/>
      <c r="JJS74" s="239"/>
      <c r="JJT74" s="239"/>
      <c r="JJU74" s="239"/>
      <c r="JJV74" s="239"/>
      <c r="JJW74" s="239"/>
      <c r="JJX74" s="239"/>
      <c r="JJY74" s="239"/>
      <c r="JJZ74" s="239"/>
      <c r="JKA74" s="239"/>
      <c r="JKB74" s="239"/>
      <c r="JKC74" s="239"/>
      <c r="JKD74" s="239"/>
      <c r="JKE74" s="239"/>
      <c r="JKF74" s="239"/>
      <c r="JKG74" s="239"/>
      <c r="JKH74" s="239"/>
      <c r="JKI74" s="239"/>
      <c r="JKJ74" s="239"/>
      <c r="JKK74" s="239"/>
      <c r="JKL74" s="239"/>
      <c r="JKM74" s="239"/>
      <c r="JKN74" s="239"/>
      <c r="JKO74" s="239"/>
      <c r="JKP74" s="239"/>
      <c r="JKQ74" s="239"/>
      <c r="JKR74" s="239"/>
      <c r="JKS74" s="239"/>
      <c r="JKT74" s="239"/>
      <c r="JKU74" s="239"/>
      <c r="JKV74" s="239"/>
      <c r="JKW74" s="239"/>
      <c r="JKX74" s="239"/>
      <c r="JKY74" s="239"/>
      <c r="JKZ74" s="239"/>
      <c r="JLA74" s="239"/>
      <c r="JLB74" s="239"/>
      <c r="JLC74" s="239"/>
      <c r="JLD74" s="239"/>
      <c r="JLE74" s="239"/>
      <c r="JLF74" s="239"/>
      <c r="JLG74" s="239"/>
      <c r="JLH74" s="239"/>
      <c r="JLI74" s="239"/>
      <c r="JLJ74" s="239"/>
      <c r="JLK74" s="239"/>
      <c r="JLL74" s="239"/>
      <c r="JLM74" s="239"/>
      <c r="JLN74" s="239"/>
      <c r="JLO74" s="239"/>
      <c r="JLP74" s="239"/>
      <c r="JLQ74" s="239"/>
      <c r="JLR74" s="239"/>
      <c r="JLS74" s="239"/>
      <c r="JLT74" s="239"/>
      <c r="JLU74" s="239"/>
      <c r="JLV74" s="239"/>
      <c r="JLW74" s="239"/>
      <c r="JLX74" s="239"/>
      <c r="JLY74" s="239"/>
      <c r="JLZ74" s="239"/>
      <c r="JMA74" s="239"/>
      <c r="JMB74" s="239"/>
      <c r="JMC74" s="239"/>
      <c r="JMD74" s="239"/>
      <c r="JME74" s="239"/>
      <c r="JMF74" s="239"/>
      <c r="JMG74" s="239"/>
      <c r="JMH74" s="239"/>
      <c r="JMI74" s="239"/>
      <c r="JMJ74" s="239"/>
      <c r="JMK74" s="239"/>
      <c r="JML74" s="239"/>
      <c r="JMM74" s="239"/>
      <c r="JMN74" s="239"/>
      <c r="JMO74" s="239"/>
      <c r="JMP74" s="239"/>
      <c r="JMQ74" s="239"/>
      <c r="JMR74" s="239"/>
      <c r="JMS74" s="239"/>
      <c r="JMT74" s="239"/>
      <c r="JMU74" s="239"/>
      <c r="JMV74" s="239"/>
      <c r="JMW74" s="239"/>
      <c r="JMX74" s="239"/>
      <c r="JMY74" s="239"/>
      <c r="JMZ74" s="239"/>
      <c r="JNA74" s="239"/>
      <c r="JNB74" s="239"/>
      <c r="JNC74" s="239"/>
      <c r="JND74" s="239"/>
      <c r="JNE74" s="239"/>
      <c r="JNF74" s="239"/>
      <c r="JNG74" s="239"/>
      <c r="JNH74" s="239"/>
      <c r="JNI74" s="239"/>
      <c r="JNJ74" s="239"/>
      <c r="JNK74" s="239"/>
      <c r="JNL74" s="239"/>
      <c r="JNM74" s="239"/>
      <c r="JNN74" s="239"/>
      <c r="JNO74" s="239"/>
      <c r="JNP74" s="239"/>
      <c r="JNQ74" s="239"/>
      <c r="JNR74" s="239"/>
      <c r="JNS74" s="239"/>
      <c r="JNT74" s="239"/>
      <c r="JNU74" s="239"/>
      <c r="JNV74" s="239"/>
      <c r="JNW74" s="239"/>
      <c r="JNX74" s="239"/>
      <c r="JNY74" s="239"/>
      <c r="JNZ74" s="239"/>
      <c r="JOA74" s="239"/>
      <c r="JOB74" s="239"/>
      <c r="JOC74" s="239"/>
      <c r="JOD74" s="239"/>
      <c r="JOE74" s="239"/>
      <c r="JOF74" s="239"/>
      <c r="JOG74" s="239"/>
      <c r="JOH74" s="239"/>
      <c r="JOI74" s="239"/>
      <c r="JOJ74" s="239"/>
      <c r="JOK74" s="239"/>
      <c r="JOL74" s="239"/>
      <c r="JOM74" s="239"/>
      <c r="JON74" s="239"/>
      <c r="JOO74" s="239"/>
      <c r="JOP74" s="239"/>
      <c r="JOQ74" s="239"/>
      <c r="JOR74" s="239"/>
      <c r="JOS74" s="239"/>
      <c r="JOT74" s="239"/>
      <c r="JOU74" s="239"/>
      <c r="JOV74" s="239"/>
      <c r="JOW74" s="239"/>
      <c r="JOX74" s="239"/>
      <c r="JOY74" s="239"/>
      <c r="JOZ74" s="239"/>
      <c r="JPA74" s="239"/>
      <c r="JPB74" s="239"/>
      <c r="JPC74" s="239"/>
      <c r="JPD74" s="239"/>
      <c r="JPE74" s="239"/>
      <c r="JPF74" s="239"/>
      <c r="JPG74" s="239"/>
      <c r="JPH74" s="239"/>
      <c r="JPI74" s="239"/>
      <c r="JPJ74" s="239"/>
      <c r="JPK74" s="239"/>
      <c r="JPL74" s="239"/>
      <c r="JPM74" s="239"/>
      <c r="JPN74" s="239"/>
      <c r="JPO74" s="239"/>
      <c r="JPP74" s="239"/>
      <c r="JPQ74" s="239"/>
      <c r="JPR74" s="239"/>
      <c r="JPS74" s="239"/>
      <c r="JPT74" s="239"/>
      <c r="JPU74" s="239"/>
      <c r="JPV74" s="239"/>
      <c r="JPW74" s="239"/>
      <c r="JPX74" s="239"/>
      <c r="JPY74" s="239"/>
      <c r="JPZ74" s="239"/>
      <c r="JQA74" s="239"/>
      <c r="JQB74" s="239"/>
      <c r="JQC74" s="239"/>
      <c r="JQD74" s="239"/>
      <c r="JQE74" s="239"/>
      <c r="JQF74" s="239"/>
      <c r="JQG74" s="239"/>
      <c r="JQH74" s="239"/>
      <c r="JQI74" s="239"/>
      <c r="JQJ74" s="239"/>
      <c r="JQK74" s="239"/>
      <c r="JQL74" s="239"/>
      <c r="JQM74" s="239"/>
      <c r="JQN74" s="239"/>
      <c r="JQO74" s="239"/>
      <c r="JQP74" s="239"/>
      <c r="JQQ74" s="239"/>
      <c r="JQR74" s="239"/>
      <c r="JQS74" s="239"/>
      <c r="JQT74" s="239"/>
      <c r="JQU74" s="239"/>
      <c r="JQV74" s="239"/>
      <c r="JQW74" s="239"/>
      <c r="JQX74" s="239"/>
      <c r="JQY74" s="239"/>
      <c r="JQZ74" s="239"/>
      <c r="JRA74" s="239"/>
      <c r="JRB74" s="239"/>
      <c r="JRC74" s="239"/>
      <c r="JRD74" s="239"/>
      <c r="JRE74" s="239"/>
      <c r="JRF74" s="239"/>
      <c r="JRG74" s="239"/>
      <c r="JRH74" s="239"/>
      <c r="JRI74" s="239"/>
      <c r="JRJ74" s="239"/>
      <c r="JRK74" s="239"/>
      <c r="JRL74" s="239"/>
      <c r="JRM74" s="239"/>
      <c r="JRN74" s="239"/>
      <c r="JRO74" s="239"/>
      <c r="JRP74" s="239"/>
      <c r="JRQ74" s="239"/>
      <c r="JRR74" s="239"/>
      <c r="JRS74" s="239"/>
      <c r="JRT74" s="239"/>
      <c r="JRU74" s="239"/>
      <c r="JRV74" s="239"/>
      <c r="JRW74" s="239"/>
      <c r="JRX74" s="239"/>
      <c r="JRY74" s="239"/>
      <c r="JRZ74" s="239"/>
      <c r="JSA74" s="239"/>
      <c r="JSB74" s="239"/>
      <c r="JSC74" s="239"/>
      <c r="JSD74" s="239"/>
      <c r="JSE74" s="239"/>
      <c r="JSF74" s="239"/>
      <c r="JSG74" s="239"/>
      <c r="JSH74" s="239"/>
      <c r="JSI74" s="239"/>
      <c r="JSJ74" s="239"/>
      <c r="JSK74" s="239"/>
      <c r="JSL74" s="239"/>
      <c r="JSM74" s="239"/>
      <c r="JSN74" s="239"/>
      <c r="JSO74" s="239"/>
      <c r="JSP74" s="239"/>
      <c r="JSQ74" s="239"/>
      <c r="JSR74" s="239"/>
      <c r="JSS74" s="239"/>
      <c r="JST74" s="239"/>
      <c r="JSU74" s="239"/>
      <c r="JSV74" s="239"/>
      <c r="JSW74" s="239"/>
      <c r="JSX74" s="239"/>
      <c r="JSY74" s="239"/>
      <c r="JSZ74" s="239"/>
      <c r="JTA74" s="239"/>
      <c r="JTB74" s="239"/>
      <c r="JTC74" s="239"/>
      <c r="JTD74" s="239"/>
      <c r="JTE74" s="239"/>
      <c r="JTF74" s="239"/>
      <c r="JTG74" s="239"/>
      <c r="JTH74" s="239"/>
      <c r="JTI74" s="239"/>
      <c r="JTJ74" s="239"/>
      <c r="JTK74" s="239"/>
      <c r="JTL74" s="239"/>
      <c r="JTM74" s="239"/>
      <c r="JTN74" s="239"/>
      <c r="JTO74" s="239"/>
      <c r="JTP74" s="239"/>
      <c r="JTQ74" s="239"/>
      <c r="JTR74" s="239"/>
      <c r="JTS74" s="239"/>
      <c r="JTT74" s="239"/>
      <c r="JTU74" s="239"/>
      <c r="JTV74" s="239"/>
      <c r="JTW74" s="239"/>
      <c r="JTX74" s="239"/>
      <c r="JTY74" s="239"/>
      <c r="JTZ74" s="239"/>
      <c r="JUA74" s="239"/>
      <c r="JUB74" s="239"/>
      <c r="JUC74" s="239"/>
      <c r="JUD74" s="239"/>
      <c r="JUE74" s="239"/>
      <c r="JUF74" s="239"/>
      <c r="JUG74" s="239"/>
      <c r="JUH74" s="239"/>
      <c r="JUI74" s="239"/>
      <c r="JUJ74" s="239"/>
      <c r="JUK74" s="239"/>
      <c r="JUL74" s="239"/>
      <c r="JUM74" s="239"/>
      <c r="JUN74" s="239"/>
      <c r="JUO74" s="239"/>
      <c r="JUP74" s="239"/>
      <c r="JUQ74" s="239"/>
      <c r="JUR74" s="239"/>
      <c r="JUS74" s="239"/>
      <c r="JUT74" s="239"/>
      <c r="JUU74" s="239"/>
      <c r="JUV74" s="239"/>
      <c r="JUW74" s="239"/>
      <c r="JUX74" s="239"/>
      <c r="JUY74" s="239"/>
      <c r="JUZ74" s="239"/>
      <c r="JVA74" s="239"/>
      <c r="JVB74" s="239"/>
      <c r="JVC74" s="239"/>
      <c r="JVD74" s="239"/>
      <c r="JVE74" s="239"/>
      <c r="JVF74" s="239"/>
      <c r="JVG74" s="239"/>
      <c r="JVH74" s="239"/>
      <c r="JVI74" s="239"/>
      <c r="JVJ74" s="239"/>
      <c r="JVK74" s="239"/>
      <c r="JVL74" s="239"/>
      <c r="JVM74" s="239"/>
      <c r="JVN74" s="239"/>
      <c r="JVO74" s="239"/>
      <c r="JVP74" s="239"/>
      <c r="JVQ74" s="239"/>
      <c r="JVR74" s="239"/>
      <c r="JVS74" s="239"/>
      <c r="JVT74" s="239"/>
      <c r="JVU74" s="239"/>
      <c r="JVV74" s="239"/>
      <c r="JVW74" s="239"/>
      <c r="JVX74" s="239"/>
      <c r="JVY74" s="239"/>
      <c r="JVZ74" s="239"/>
      <c r="JWA74" s="239"/>
      <c r="JWB74" s="239"/>
      <c r="JWC74" s="239"/>
      <c r="JWD74" s="239"/>
      <c r="JWE74" s="239"/>
      <c r="JWF74" s="239"/>
      <c r="JWG74" s="239"/>
      <c r="JWH74" s="239"/>
      <c r="JWI74" s="239"/>
      <c r="JWJ74" s="239"/>
      <c r="JWK74" s="239"/>
      <c r="JWL74" s="239"/>
      <c r="JWM74" s="239"/>
      <c r="JWN74" s="239"/>
      <c r="JWO74" s="239"/>
      <c r="JWP74" s="239"/>
      <c r="JWQ74" s="239"/>
      <c r="JWR74" s="239"/>
      <c r="JWS74" s="239"/>
      <c r="JWT74" s="239"/>
      <c r="JWU74" s="239"/>
      <c r="JWV74" s="239"/>
      <c r="JWW74" s="239"/>
      <c r="JWX74" s="239"/>
      <c r="JWY74" s="239"/>
      <c r="JWZ74" s="239"/>
      <c r="JXA74" s="239"/>
      <c r="JXB74" s="239"/>
      <c r="JXC74" s="239"/>
      <c r="JXD74" s="239"/>
      <c r="JXE74" s="239"/>
      <c r="JXF74" s="239"/>
      <c r="JXG74" s="239"/>
      <c r="JXH74" s="239"/>
      <c r="JXI74" s="239"/>
      <c r="JXJ74" s="239"/>
      <c r="JXK74" s="239"/>
      <c r="JXL74" s="239"/>
      <c r="JXM74" s="239"/>
      <c r="JXN74" s="239"/>
      <c r="JXO74" s="239"/>
      <c r="JXP74" s="239"/>
      <c r="JXQ74" s="239"/>
      <c r="JXR74" s="239"/>
      <c r="JXS74" s="239"/>
      <c r="JXT74" s="239"/>
      <c r="JXU74" s="239"/>
      <c r="JXV74" s="239"/>
      <c r="JXW74" s="239"/>
      <c r="JXX74" s="239"/>
      <c r="JXY74" s="239"/>
      <c r="JXZ74" s="239"/>
      <c r="JYA74" s="239"/>
      <c r="JYB74" s="239"/>
      <c r="JYC74" s="239"/>
      <c r="JYD74" s="239"/>
      <c r="JYE74" s="239"/>
      <c r="JYF74" s="239"/>
      <c r="JYG74" s="239"/>
      <c r="JYH74" s="239"/>
      <c r="JYI74" s="239"/>
      <c r="JYJ74" s="239"/>
      <c r="JYK74" s="239"/>
      <c r="JYL74" s="239"/>
      <c r="JYM74" s="239"/>
      <c r="JYN74" s="239"/>
      <c r="JYO74" s="239"/>
      <c r="JYP74" s="239"/>
      <c r="JYQ74" s="239"/>
      <c r="JYR74" s="239"/>
      <c r="JYS74" s="239"/>
      <c r="JYT74" s="239"/>
      <c r="JYU74" s="239"/>
      <c r="JYV74" s="239"/>
      <c r="JYW74" s="239"/>
      <c r="JYX74" s="239"/>
      <c r="JYY74" s="239"/>
      <c r="JYZ74" s="239"/>
      <c r="JZA74" s="239"/>
      <c r="JZB74" s="239"/>
      <c r="JZC74" s="239"/>
      <c r="JZD74" s="239"/>
      <c r="JZE74" s="239"/>
      <c r="JZF74" s="239"/>
      <c r="JZG74" s="239"/>
      <c r="JZH74" s="239"/>
      <c r="JZI74" s="239"/>
      <c r="JZJ74" s="239"/>
      <c r="JZK74" s="239"/>
      <c r="JZL74" s="239"/>
      <c r="JZM74" s="239"/>
      <c r="JZN74" s="239"/>
      <c r="JZO74" s="239"/>
      <c r="JZP74" s="239"/>
      <c r="JZQ74" s="239"/>
      <c r="JZR74" s="239"/>
      <c r="JZS74" s="239"/>
      <c r="JZT74" s="239"/>
      <c r="JZU74" s="239"/>
      <c r="JZV74" s="239"/>
      <c r="JZW74" s="239"/>
      <c r="JZX74" s="239"/>
      <c r="JZY74" s="239"/>
      <c r="JZZ74" s="239"/>
      <c r="KAA74" s="239"/>
      <c r="KAB74" s="239"/>
      <c r="KAC74" s="239"/>
      <c r="KAD74" s="239"/>
      <c r="KAE74" s="239"/>
      <c r="KAF74" s="239"/>
      <c r="KAG74" s="239"/>
      <c r="KAH74" s="239"/>
      <c r="KAI74" s="239"/>
      <c r="KAJ74" s="239"/>
      <c r="KAK74" s="239"/>
      <c r="KAL74" s="239"/>
      <c r="KAM74" s="239"/>
      <c r="KAN74" s="239"/>
      <c r="KAO74" s="239"/>
      <c r="KAP74" s="239"/>
      <c r="KAQ74" s="239"/>
      <c r="KAR74" s="239"/>
      <c r="KAS74" s="239"/>
      <c r="KAT74" s="239"/>
      <c r="KAU74" s="239"/>
      <c r="KAV74" s="239"/>
      <c r="KAW74" s="239"/>
      <c r="KAX74" s="239"/>
      <c r="KAY74" s="239"/>
      <c r="KAZ74" s="239"/>
      <c r="KBA74" s="239"/>
      <c r="KBB74" s="239"/>
      <c r="KBC74" s="239"/>
      <c r="KBD74" s="239"/>
      <c r="KBE74" s="239"/>
      <c r="KBF74" s="239"/>
      <c r="KBG74" s="239"/>
      <c r="KBH74" s="239"/>
      <c r="KBI74" s="239"/>
      <c r="KBJ74" s="239"/>
      <c r="KBK74" s="239"/>
      <c r="KBL74" s="239"/>
      <c r="KBM74" s="239"/>
      <c r="KBN74" s="239"/>
      <c r="KBO74" s="239"/>
      <c r="KBP74" s="239"/>
      <c r="KBQ74" s="239"/>
      <c r="KBR74" s="239"/>
      <c r="KBS74" s="239"/>
      <c r="KBT74" s="239"/>
      <c r="KBU74" s="239"/>
      <c r="KBV74" s="239"/>
      <c r="KBW74" s="239"/>
      <c r="KBX74" s="239"/>
      <c r="KBY74" s="239"/>
      <c r="KBZ74" s="239"/>
      <c r="KCA74" s="239"/>
      <c r="KCB74" s="239"/>
      <c r="KCC74" s="239"/>
      <c r="KCD74" s="239"/>
      <c r="KCE74" s="239"/>
      <c r="KCF74" s="239"/>
      <c r="KCG74" s="239"/>
      <c r="KCH74" s="239"/>
      <c r="KCI74" s="239"/>
      <c r="KCJ74" s="239"/>
      <c r="KCK74" s="239"/>
      <c r="KCL74" s="239"/>
      <c r="KCM74" s="239"/>
      <c r="KCN74" s="239"/>
      <c r="KCO74" s="239"/>
      <c r="KCP74" s="239"/>
      <c r="KCQ74" s="239"/>
      <c r="KCR74" s="239"/>
      <c r="KCS74" s="239"/>
      <c r="KCT74" s="239"/>
      <c r="KCU74" s="239"/>
      <c r="KCV74" s="239"/>
      <c r="KCW74" s="239"/>
      <c r="KCX74" s="239"/>
      <c r="KCY74" s="239"/>
      <c r="KCZ74" s="239"/>
      <c r="KDA74" s="239"/>
      <c r="KDB74" s="239"/>
      <c r="KDC74" s="239"/>
      <c r="KDD74" s="239"/>
      <c r="KDE74" s="239"/>
      <c r="KDF74" s="239"/>
      <c r="KDG74" s="239"/>
      <c r="KDH74" s="239"/>
      <c r="KDI74" s="239"/>
      <c r="KDJ74" s="239"/>
      <c r="KDK74" s="239"/>
      <c r="KDL74" s="239"/>
      <c r="KDM74" s="239"/>
      <c r="KDN74" s="239"/>
      <c r="KDO74" s="239"/>
      <c r="KDP74" s="239"/>
      <c r="KDQ74" s="239"/>
      <c r="KDR74" s="239"/>
      <c r="KDS74" s="239"/>
      <c r="KDT74" s="239"/>
      <c r="KDU74" s="239"/>
      <c r="KDV74" s="239"/>
      <c r="KDW74" s="239"/>
      <c r="KDX74" s="239"/>
      <c r="KDY74" s="239"/>
      <c r="KDZ74" s="239"/>
      <c r="KEA74" s="239"/>
      <c r="KEB74" s="239"/>
      <c r="KEC74" s="239"/>
      <c r="KED74" s="239"/>
      <c r="KEE74" s="239"/>
      <c r="KEF74" s="239"/>
      <c r="KEG74" s="239"/>
      <c r="KEH74" s="239"/>
      <c r="KEI74" s="239"/>
      <c r="KEJ74" s="239"/>
      <c r="KEK74" s="239"/>
      <c r="KEL74" s="239"/>
      <c r="KEM74" s="239"/>
      <c r="KEN74" s="239"/>
      <c r="KEO74" s="239"/>
      <c r="KEP74" s="239"/>
      <c r="KEQ74" s="239"/>
      <c r="KER74" s="239"/>
      <c r="KES74" s="239"/>
      <c r="KET74" s="239"/>
      <c r="KEU74" s="239"/>
      <c r="KEV74" s="239"/>
      <c r="KEW74" s="239"/>
      <c r="KEX74" s="239"/>
      <c r="KEY74" s="239"/>
      <c r="KEZ74" s="239"/>
      <c r="KFA74" s="239"/>
      <c r="KFB74" s="239"/>
      <c r="KFC74" s="239"/>
      <c r="KFD74" s="239"/>
      <c r="KFE74" s="239"/>
      <c r="KFF74" s="239"/>
      <c r="KFG74" s="239"/>
      <c r="KFH74" s="239"/>
      <c r="KFI74" s="239"/>
      <c r="KFJ74" s="239"/>
      <c r="KFK74" s="239"/>
      <c r="KFL74" s="239"/>
      <c r="KFM74" s="239"/>
      <c r="KFN74" s="239"/>
      <c r="KFO74" s="239"/>
      <c r="KFP74" s="239"/>
      <c r="KFQ74" s="239"/>
      <c r="KFR74" s="239"/>
      <c r="KFS74" s="239"/>
      <c r="KFT74" s="239"/>
      <c r="KFU74" s="239"/>
      <c r="KFV74" s="239"/>
      <c r="KFW74" s="239"/>
      <c r="KFX74" s="239"/>
      <c r="KFY74" s="239"/>
      <c r="KFZ74" s="239"/>
      <c r="KGA74" s="239"/>
      <c r="KGB74" s="239"/>
      <c r="KGC74" s="239"/>
      <c r="KGD74" s="239"/>
      <c r="KGE74" s="239"/>
      <c r="KGF74" s="239"/>
      <c r="KGG74" s="239"/>
      <c r="KGH74" s="239"/>
      <c r="KGI74" s="239"/>
      <c r="KGJ74" s="239"/>
      <c r="KGK74" s="239"/>
      <c r="KGL74" s="239"/>
      <c r="KGM74" s="239"/>
      <c r="KGN74" s="239"/>
      <c r="KGO74" s="239"/>
      <c r="KGP74" s="239"/>
      <c r="KGQ74" s="239"/>
      <c r="KGR74" s="239"/>
      <c r="KGS74" s="239"/>
      <c r="KGT74" s="239"/>
      <c r="KGU74" s="239"/>
      <c r="KGV74" s="239"/>
      <c r="KGW74" s="239"/>
      <c r="KGX74" s="239"/>
      <c r="KGY74" s="239"/>
      <c r="KGZ74" s="239"/>
      <c r="KHA74" s="239"/>
      <c r="KHB74" s="239"/>
      <c r="KHC74" s="239"/>
      <c r="KHD74" s="239"/>
      <c r="KHE74" s="239"/>
      <c r="KHF74" s="239"/>
      <c r="KHG74" s="239"/>
      <c r="KHH74" s="239"/>
      <c r="KHI74" s="239"/>
      <c r="KHJ74" s="239"/>
      <c r="KHK74" s="239"/>
      <c r="KHL74" s="239"/>
      <c r="KHM74" s="239"/>
      <c r="KHN74" s="239"/>
      <c r="KHO74" s="239"/>
      <c r="KHP74" s="239"/>
      <c r="KHQ74" s="239"/>
      <c r="KHR74" s="239"/>
      <c r="KHS74" s="239"/>
      <c r="KHT74" s="239"/>
      <c r="KHU74" s="239"/>
      <c r="KHV74" s="239"/>
      <c r="KHW74" s="239"/>
      <c r="KHX74" s="239"/>
      <c r="KHY74" s="239"/>
      <c r="KHZ74" s="239"/>
      <c r="KIA74" s="239"/>
      <c r="KIB74" s="239"/>
      <c r="KIC74" s="239"/>
      <c r="KID74" s="239"/>
      <c r="KIE74" s="239"/>
      <c r="KIF74" s="239"/>
      <c r="KIG74" s="239"/>
      <c r="KIH74" s="239"/>
      <c r="KII74" s="239"/>
      <c r="KIJ74" s="239"/>
      <c r="KIK74" s="239"/>
      <c r="KIL74" s="239"/>
      <c r="KIM74" s="239"/>
      <c r="KIN74" s="239"/>
      <c r="KIO74" s="239"/>
      <c r="KIP74" s="239"/>
      <c r="KIQ74" s="239"/>
      <c r="KIR74" s="239"/>
      <c r="KIS74" s="239"/>
      <c r="KIT74" s="239"/>
      <c r="KIU74" s="239"/>
      <c r="KIV74" s="239"/>
      <c r="KIW74" s="239"/>
      <c r="KIX74" s="239"/>
      <c r="KIY74" s="239"/>
      <c r="KIZ74" s="239"/>
      <c r="KJA74" s="239"/>
      <c r="KJB74" s="239"/>
      <c r="KJC74" s="239"/>
      <c r="KJD74" s="239"/>
      <c r="KJE74" s="239"/>
      <c r="KJF74" s="239"/>
      <c r="KJG74" s="239"/>
      <c r="KJH74" s="239"/>
      <c r="KJI74" s="239"/>
      <c r="KJJ74" s="239"/>
      <c r="KJK74" s="239"/>
      <c r="KJL74" s="239"/>
      <c r="KJM74" s="239"/>
      <c r="KJN74" s="239"/>
      <c r="KJO74" s="239"/>
      <c r="KJP74" s="239"/>
      <c r="KJQ74" s="239"/>
      <c r="KJR74" s="239"/>
      <c r="KJS74" s="239"/>
      <c r="KJT74" s="239"/>
      <c r="KJU74" s="239"/>
      <c r="KJV74" s="239"/>
      <c r="KJW74" s="239"/>
      <c r="KJX74" s="239"/>
      <c r="KJY74" s="239"/>
      <c r="KJZ74" s="239"/>
      <c r="KKA74" s="239"/>
      <c r="KKB74" s="239"/>
      <c r="KKC74" s="239"/>
      <c r="KKD74" s="239"/>
      <c r="KKE74" s="239"/>
      <c r="KKF74" s="239"/>
      <c r="KKG74" s="239"/>
      <c r="KKH74" s="239"/>
      <c r="KKI74" s="239"/>
      <c r="KKJ74" s="239"/>
      <c r="KKK74" s="239"/>
      <c r="KKL74" s="239"/>
      <c r="KKM74" s="239"/>
      <c r="KKN74" s="239"/>
      <c r="KKO74" s="239"/>
      <c r="KKP74" s="239"/>
      <c r="KKQ74" s="239"/>
      <c r="KKR74" s="239"/>
      <c r="KKS74" s="239"/>
      <c r="KKT74" s="239"/>
      <c r="KKU74" s="239"/>
      <c r="KKV74" s="239"/>
      <c r="KKW74" s="239"/>
      <c r="KKX74" s="239"/>
      <c r="KKY74" s="239"/>
      <c r="KKZ74" s="239"/>
      <c r="KLA74" s="239"/>
      <c r="KLB74" s="239"/>
      <c r="KLC74" s="239"/>
      <c r="KLD74" s="239"/>
      <c r="KLE74" s="239"/>
      <c r="KLF74" s="239"/>
      <c r="KLG74" s="239"/>
      <c r="KLH74" s="239"/>
      <c r="KLI74" s="239"/>
      <c r="KLJ74" s="239"/>
      <c r="KLK74" s="239"/>
      <c r="KLL74" s="239"/>
      <c r="KLM74" s="239"/>
      <c r="KLN74" s="239"/>
      <c r="KLO74" s="239"/>
      <c r="KLP74" s="239"/>
      <c r="KLQ74" s="239"/>
      <c r="KLR74" s="239"/>
      <c r="KLS74" s="239"/>
      <c r="KLT74" s="239"/>
      <c r="KLU74" s="239"/>
      <c r="KLV74" s="239"/>
      <c r="KLW74" s="239"/>
      <c r="KLX74" s="239"/>
      <c r="KLY74" s="239"/>
      <c r="KLZ74" s="239"/>
      <c r="KMA74" s="239"/>
      <c r="KMB74" s="239"/>
      <c r="KMC74" s="239"/>
      <c r="KMD74" s="239"/>
      <c r="KME74" s="239"/>
      <c r="KMF74" s="239"/>
      <c r="KMG74" s="239"/>
      <c r="KMH74" s="239"/>
      <c r="KMI74" s="239"/>
      <c r="KMJ74" s="239"/>
      <c r="KMK74" s="239"/>
      <c r="KML74" s="239"/>
      <c r="KMM74" s="239"/>
      <c r="KMN74" s="239"/>
      <c r="KMO74" s="239"/>
      <c r="KMP74" s="239"/>
      <c r="KMQ74" s="239"/>
      <c r="KMR74" s="239"/>
      <c r="KMS74" s="239"/>
      <c r="KMT74" s="239"/>
      <c r="KMU74" s="239"/>
      <c r="KMV74" s="239"/>
      <c r="KMW74" s="239"/>
      <c r="KMX74" s="239"/>
      <c r="KMY74" s="239"/>
      <c r="KMZ74" s="239"/>
      <c r="KNA74" s="239"/>
      <c r="KNB74" s="239"/>
      <c r="KNC74" s="239"/>
      <c r="KND74" s="239"/>
      <c r="KNE74" s="239"/>
      <c r="KNF74" s="239"/>
      <c r="KNG74" s="239"/>
      <c r="KNH74" s="239"/>
      <c r="KNI74" s="239"/>
      <c r="KNJ74" s="239"/>
      <c r="KNK74" s="239"/>
      <c r="KNL74" s="239"/>
      <c r="KNM74" s="239"/>
      <c r="KNN74" s="239"/>
      <c r="KNO74" s="239"/>
      <c r="KNP74" s="239"/>
      <c r="KNQ74" s="239"/>
      <c r="KNR74" s="239"/>
      <c r="KNS74" s="239"/>
      <c r="KNT74" s="239"/>
      <c r="KNU74" s="239"/>
      <c r="KNV74" s="239"/>
      <c r="KNW74" s="239"/>
      <c r="KNX74" s="239"/>
      <c r="KNY74" s="239"/>
      <c r="KNZ74" s="239"/>
      <c r="KOA74" s="239"/>
      <c r="KOB74" s="239"/>
      <c r="KOC74" s="239"/>
      <c r="KOD74" s="239"/>
      <c r="KOE74" s="239"/>
      <c r="KOF74" s="239"/>
      <c r="KOG74" s="239"/>
      <c r="KOH74" s="239"/>
      <c r="KOI74" s="239"/>
      <c r="KOJ74" s="239"/>
      <c r="KOK74" s="239"/>
      <c r="KOL74" s="239"/>
      <c r="KOM74" s="239"/>
      <c r="KON74" s="239"/>
      <c r="KOO74" s="239"/>
      <c r="KOP74" s="239"/>
      <c r="KOQ74" s="239"/>
      <c r="KOR74" s="239"/>
      <c r="KOS74" s="239"/>
      <c r="KOT74" s="239"/>
      <c r="KOU74" s="239"/>
      <c r="KOV74" s="239"/>
      <c r="KOW74" s="239"/>
      <c r="KOX74" s="239"/>
      <c r="KOY74" s="239"/>
      <c r="KOZ74" s="239"/>
      <c r="KPA74" s="239"/>
      <c r="KPB74" s="239"/>
      <c r="KPC74" s="239"/>
      <c r="KPD74" s="239"/>
      <c r="KPE74" s="239"/>
      <c r="KPF74" s="239"/>
      <c r="KPG74" s="239"/>
      <c r="KPH74" s="239"/>
      <c r="KPI74" s="239"/>
      <c r="KPJ74" s="239"/>
      <c r="KPK74" s="239"/>
      <c r="KPL74" s="239"/>
      <c r="KPM74" s="239"/>
      <c r="KPN74" s="239"/>
      <c r="KPO74" s="239"/>
      <c r="KPP74" s="239"/>
      <c r="KPQ74" s="239"/>
      <c r="KPR74" s="239"/>
      <c r="KPS74" s="239"/>
      <c r="KPT74" s="239"/>
      <c r="KPU74" s="239"/>
      <c r="KPV74" s="239"/>
      <c r="KPW74" s="239"/>
      <c r="KPX74" s="239"/>
      <c r="KPY74" s="239"/>
      <c r="KPZ74" s="239"/>
      <c r="KQA74" s="239"/>
      <c r="KQB74" s="239"/>
      <c r="KQC74" s="239"/>
      <c r="KQD74" s="239"/>
      <c r="KQE74" s="239"/>
      <c r="KQF74" s="239"/>
      <c r="KQG74" s="239"/>
      <c r="KQH74" s="239"/>
      <c r="KQI74" s="239"/>
      <c r="KQJ74" s="239"/>
      <c r="KQK74" s="239"/>
      <c r="KQL74" s="239"/>
      <c r="KQM74" s="239"/>
      <c r="KQN74" s="239"/>
      <c r="KQO74" s="239"/>
      <c r="KQP74" s="239"/>
      <c r="KQQ74" s="239"/>
      <c r="KQR74" s="239"/>
      <c r="KQS74" s="239"/>
      <c r="KQT74" s="239"/>
      <c r="KQU74" s="239"/>
      <c r="KQV74" s="239"/>
      <c r="KQW74" s="239"/>
      <c r="KQX74" s="239"/>
      <c r="KQY74" s="239"/>
      <c r="KQZ74" s="239"/>
      <c r="KRA74" s="239"/>
      <c r="KRB74" s="239"/>
      <c r="KRC74" s="239"/>
      <c r="KRD74" s="239"/>
      <c r="KRE74" s="239"/>
      <c r="KRF74" s="239"/>
      <c r="KRG74" s="239"/>
      <c r="KRH74" s="239"/>
      <c r="KRI74" s="239"/>
      <c r="KRJ74" s="239"/>
      <c r="KRK74" s="239"/>
      <c r="KRL74" s="239"/>
      <c r="KRM74" s="239"/>
      <c r="KRN74" s="239"/>
      <c r="KRO74" s="239"/>
      <c r="KRP74" s="239"/>
      <c r="KRQ74" s="239"/>
      <c r="KRR74" s="239"/>
      <c r="KRS74" s="239"/>
      <c r="KRT74" s="239"/>
      <c r="KRU74" s="239"/>
      <c r="KRV74" s="239"/>
      <c r="KRW74" s="239"/>
      <c r="KRX74" s="239"/>
      <c r="KRY74" s="239"/>
      <c r="KRZ74" s="239"/>
      <c r="KSA74" s="239"/>
      <c r="KSB74" s="239"/>
      <c r="KSC74" s="239"/>
      <c r="KSD74" s="239"/>
      <c r="KSE74" s="239"/>
      <c r="KSF74" s="239"/>
      <c r="KSG74" s="239"/>
      <c r="KSH74" s="239"/>
      <c r="KSI74" s="239"/>
      <c r="KSJ74" s="239"/>
      <c r="KSK74" s="239"/>
      <c r="KSL74" s="239"/>
      <c r="KSM74" s="239"/>
      <c r="KSN74" s="239"/>
      <c r="KSO74" s="239"/>
      <c r="KSP74" s="239"/>
      <c r="KSQ74" s="239"/>
      <c r="KSR74" s="239"/>
      <c r="KSS74" s="239"/>
      <c r="KST74" s="239"/>
      <c r="KSU74" s="239"/>
      <c r="KSV74" s="239"/>
      <c r="KSW74" s="239"/>
      <c r="KSX74" s="239"/>
      <c r="KSY74" s="239"/>
      <c r="KSZ74" s="239"/>
      <c r="KTA74" s="239"/>
      <c r="KTB74" s="239"/>
      <c r="KTC74" s="239"/>
      <c r="KTD74" s="239"/>
      <c r="KTE74" s="239"/>
      <c r="KTF74" s="239"/>
      <c r="KTG74" s="239"/>
      <c r="KTH74" s="239"/>
      <c r="KTI74" s="239"/>
      <c r="KTJ74" s="239"/>
      <c r="KTK74" s="239"/>
      <c r="KTL74" s="239"/>
      <c r="KTM74" s="239"/>
      <c r="KTN74" s="239"/>
      <c r="KTO74" s="239"/>
      <c r="KTP74" s="239"/>
      <c r="KTQ74" s="239"/>
      <c r="KTR74" s="239"/>
      <c r="KTS74" s="239"/>
      <c r="KTT74" s="239"/>
      <c r="KTU74" s="239"/>
      <c r="KTV74" s="239"/>
      <c r="KTW74" s="239"/>
      <c r="KTX74" s="239"/>
      <c r="KTY74" s="239"/>
      <c r="KTZ74" s="239"/>
      <c r="KUA74" s="239"/>
      <c r="KUB74" s="239"/>
      <c r="KUC74" s="239"/>
      <c r="KUD74" s="239"/>
      <c r="KUE74" s="239"/>
      <c r="KUF74" s="239"/>
      <c r="KUG74" s="239"/>
      <c r="KUH74" s="239"/>
      <c r="KUI74" s="239"/>
      <c r="KUJ74" s="239"/>
      <c r="KUK74" s="239"/>
      <c r="KUL74" s="239"/>
      <c r="KUM74" s="239"/>
      <c r="KUN74" s="239"/>
      <c r="KUO74" s="239"/>
      <c r="KUP74" s="239"/>
      <c r="KUQ74" s="239"/>
      <c r="KUR74" s="239"/>
      <c r="KUS74" s="239"/>
      <c r="KUT74" s="239"/>
      <c r="KUU74" s="239"/>
      <c r="KUV74" s="239"/>
      <c r="KUW74" s="239"/>
      <c r="KUX74" s="239"/>
      <c r="KUY74" s="239"/>
      <c r="KUZ74" s="239"/>
      <c r="KVA74" s="239"/>
      <c r="KVB74" s="239"/>
      <c r="KVC74" s="239"/>
      <c r="KVD74" s="239"/>
      <c r="KVE74" s="239"/>
      <c r="KVF74" s="239"/>
      <c r="KVG74" s="239"/>
      <c r="KVH74" s="239"/>
      <c r="KVI74" s="239"/>
      <c r="KVJ74" s="239"/>
      <c r="KVK74" s="239"/>
      <c r="KVL74" s="239"/>
      <c r="KVM74" s="239"/>
      <c r="KVN74" s="239"/>
      <c r="KVO74" s="239"/>
      <c r="KVP74" s="239"/>
      <c r="KVQ74" s="239"/>
      <c r="KVR74" s="239"/>
      <c r="KVS74" s="239"/>
      <c r="KVT74" s="239"/>
      <c r="KVU74" s="239"/>
      <c r="KVV74" s="239"/>
      <c r="KVW74" s="239"/>
      <c r="KVX74" s="239"/>
      <c r="KVY74" s="239"/>
      <c r="KVZ74" s="239"/>
      <c r="KWA74" s="239"/>
      <c r="KWB74" s="239"/>
      <c r="KWC74" s="239"/>
      <c r="KWD74" s="239"/>
      <c r="KWE74" s="239"/>
      <c r="KWF74" s="239"/>
      <c r="KWG74" s="239"/>
      <c r="KWH74" s="239"/>
      <c r="KWI74" s="239"/>
      <c r="KWJ74" s="239"/>
      <c r="KWK74" s="239"/>
      <c r="KWL74" s="239"/>
      <c r="KWM74" s="239"/>
      <c r="KWN74" s="239"/>
      <c r="KWO74" s="239"/>
      <c r="KWP74" s="239"/>
      <c r="KWQ74" s="239"/>
      <c r="KWR74" s="239"/>
      <c r="KWS74" s="239"/>
      <c r="KWT74" s="239"/>
      <c r="KWU74" s="239"/>
      <c r="KWV74" s="239"/>
      <c r="KWW74" s="239"/>
      <c r="KWX74" s="239"/>
      <c r="KWY74" s="239"/>
      <c r="KWZ74" s="239"/>
      <c r="KXA74" s="239"/>
      <c r="KXB74" s="239"/>
      <c r="KXC74" s="239"/>
      <c r="KXD74" s="239"/>
      <c r="KXE74" s="239"/>
      <c r="KXF74" s="239"/>
      <c r="KXG74" s="239"/>
      <c r="KXH74" s="239"/>
      <c r="KXI74" s="239"/>
      <c r="KXJ74" s="239"/>
      <c r="KXK74" s="239"/>
      <c r="KXL74" s="239"/>
      <c r="KXM74" s="239"/>
      <c r="KXN74" s="239"/>
      <c r="KXO74" s="239"/>
      <c r="KXP74" s="239"/>
      <c r="KXQ74" s="239"/>
      <c r="KXR74" s="239"/>
      <c r="KXS74" s="239"/>
      <c r="KXT74" s="239"/>
      <c r="KXU74" s="239"/>
      <c r="KXV74" s="239"/>
      <c r="KXW74" s="239"/>
      <c r="KXX74" s="239"/>
      <c r="KXY74" s="239"/>
      <c r="KXZ74" s="239"/>
      <c r="KYA74" s="239"/>
      <c r="KYB74" s="239"/>
      <c r="KYC74" s="239"/>
      <c r="KYD74" s="239"/>
      <c r="KYE74" s="239"/>
      <c r="KYF74" s="239"/>
      <c r="KYG74" s="239"/>
      <c r="KYH74" s="239"/>
      <c r="KYI74" s="239"/>
      <c r="KYJ74" s="239"/>
      <c r="KYK74" s="239"/>
      <c r="KYL74" s="239"/>
      <c r="KYM74" s="239"/>
      <c r="KYN74" s="239"/>
      <c r="KYO74" s="239"/>
      <c r="KYP74" s="239"/>
      <c r="KYQ74" s="239"/>
      <c r="KYR74" s="239"/>
      <c r="KYS74" s="239"/>
      <c r="KYT74" s="239"/>
      <c r="KYU74" s="239"/>
      <c r="KYV74" s="239"/>
      <c r="KYW74" s="239"/>
      <c r="KYX74" s="239"/>
      <c r="KYY74" s="239"/>
      <c r="KYZ74" s="239"/>
      <c r="KZA74" s="239"/>
      <c r="KZB74" s="239"/>
      <c r="KZC74" s="239"/>
      <c r="KZD74" s="239"/>
      <c r="KZE74" s="239"/>
      <c r="KZF74" s="239"/>
      <c r="KZG74" s="239"/>
      <c r="KZH74" s="239"/>
      <c r="KZI74" s="239"/>
      <c r="KZJ74" s="239"/>
      <c r="KZK74" s="239"/>
      <c r="KZL74" s="239"/>
      <c r="KZM74" s="239"/>
      <c r="KZN74" s="239"/>
      <c r="KZO74" s="239"/>
      <c r="KZP74" s="239"/>
      <c r="KZQ74" s="239"/>
      <c r="KZR74" s="239"/>
      <c r="KZS74" s="239"/>
      <c r="KZT74" s="239"/>
      <c r="KZU74" s="239"/>
      <c r="KZV74" s="239"/>
      <c r="KZW74" s="239"/>
      <c r="KZX74" s="239"/>
      <c r="KZY74" s="239"/>
      <c r="KZZ74" s="239"/>
      <c r="LAA74" s="239"/>
      <c r="LAB74" s="239"/>
      <c r="LAC74" s="239"/>
      <c r="LAD74" s="239"/>
      <c r="LAE74" s="239"/>
      <c r="LAF74" s="239"/>
      <c r="LAG74" s="239"/>
      <c r="LAH74" s="239"/>
      <c r="LAI74" s="239"/>
      <c r="LAJ74" s="239"/>
      <c r="LAK74" s="239"/>
      <c r="LAL74" s="239"/>
      <c r="LAM74" s="239"/>
      <c r="LAN74" s="239"/>
      <c r="LAO74" s="239"/>
      <c r="LAP74" s="239"/>
      <c r="LAQ74" s="239"/>
      <c r="LAR74" s="239"/>
      <c r="LAS74" s="239"/>
      <c r="LAT74" s="239"/>
      <c r="LAU74" s="239"/>
      <c r="LAV74" s="239"/>
      <c r="LAW74" s="239"/>
      <c r="LAX74" s="239"/>
      <c r="LAY74" s="239"/>
      <c r="LAZ74" s="239"/>
      <c r="LBA74" s="239"/>
      <c r="LBB74" s="239"/>
      <c r="LBC74" s="239"/>
      <c r="LBD74" s="239"/>
      <c r="LBE74" s="239"/>
      <c r="LBF74" s="239"/>
      <c r="LBG74" s="239"/>
      <c r="LBH74" s="239"/>
      <c r="LBI74" s="239"/>
      <c r="LBJ74" s="239"/>
      <c r="LBK74" s="239"/>
      <c r="LBL74" s="239"/>
      <c r="LBM74" s="239"/>
      <c r="LBN74" s="239"/>
      <c r="LBO74" s="239"/>
      <c r="LBP74" s="239"/>
      <c r="LBQ74" s="239"/>
      <c r="LBR74" s="239"/>
      <c r="LBS74" s="239"/>
      <c r="LBT74" s="239"/>
      <c r="LBU74" s="239"/>
      <c r="LBV74" s="239"/>
      <c r="LBW74" s="239"/>
      <c r="LBX74" s="239"/>
      <c r="LBY74" s="239"/>
      <c r="LBZ74" s="239"/>
      <c r="LCA74" s="239"/>
      <c r="LCB74" s="239"/>
      <c r="LCC74" s="239"/>
      <c r="LCD74" s="239"/>
      <c r="LCE74" s="239"/>
      <c r="LCF74" s="239"/>
      <c r="LCG74" s="239"/>
      <c r="LCH74" s="239"/>
      <c r="LCI74" s="239"/>
      <c r="LCJ74" s="239"/>
      <c r="LCK74" s="239"/>
      <c r="LCL74" s="239"/>
      <c r="LCM74" s="239"/>
      <c r="LCN74" s="239"/>
      <c r="LCO74" s="239"/>
      <c r="LCP74" s="239"/>
      <c r="LCQ74" s="239"/>
      <c r="LCR74" s="239"/>
      <c r="LCS74" s="239"/>
      <c r="LCT74" s="239"/>
      <c r="LCU74" s="239"/>
      <c r="LCV74" s="239"/>
      <c r="LCW74" s="239"/>
      <c r="LCX74" s="239"/>
      <c r="LCY74" s="239"/>
      <c r="LCZ74" s="239"/>
      <c r="LDA74" s="239"/>
      <c r="LDB74" s="239"/>
      <c r="LDC74" s="239"/>
      <c r="LDD74" s="239"/>
      <c r="LDE74" s="239"/>
      <c r="LDF74" s="239"/>
      <c r="LDG74" s="239"/>
      <c r="LDH74" s="239"/>
      <c r="LDI74" s="239"/>
      <c r="LDJ74" s="239"/>
      <c r="LDK74" s="239"/>
      <c r="LDL74" s="239"/>
      <c r="LDM74" s="239"/>
      <c r="LDN74" s="239"/>
      <c r="LDO74" s="239"/>
      <c r="LDP74" s="239"/>
      <c r="LDQ74" s="239"/>
      <c r="LDR74" s="239"/>
      <c r="LDS74" s="239"/>
      <c r="LDT74" s="239"/>
      <c r="LDU74" s="239"/>
      <c r="LDV74" s="239"/>
      <c r="LDW74" s="239"/>
      <c r="LDX74" s="239"/>
      <c r="LDY74" s="239"/>
      <c r="LDZ74" s="239"/>
      <c r="LEA74" s="239"/>
      <c r="LEB74" s="239"/>
      <c r="LEC74" s="239"/>
      <c r="LED74" s="239"/>
      <c r="LEE74" s="239"/>
      <c r="LEF74" s="239"/>
      <c r="LEG74" s="239"/>
      <c r="LEH74" s="239"/>
      <c r="LEI74" s="239"/>
      <c r="LEJ74" s="239"/>
      <c r="LEK74" s="239"/>
      <c r="LEL74" s="239"/>
      <c r="LEM74" s="239"/>
      <c r="LEN74" s="239"/>
      <c r="LEO74" s="239"/>
      <c r="LEP74" s="239"/>
      <c r="LEQ74" s="239"/>
      <c r="LER74" s="239"/>
      <c r="LES74" s="239"/>
      <c r="LET74" s="239"/>
      <c r="LEU74" s="239"/>
      <c r="LEV74" s="239"/>
      <c r="LEW74" s="239"/>
      <c r="LEX74" s="239"/>
      <c r="LEY74" s="239"/>
      <c r="LEZ74" s="239"/>
      <c r="LFA74" s="239"/>
      <c r="LFB74" s="239"/>
      <c r="LFC74" s="239"/>
      <c r="LFD74" s="239"/>
      <c r="LFE74" s="239"/>
      <c r="LFF74" s="239"/>
      <c r="LFG74" s="239"/>
      <c r="LFH74" s="239"/>
      <c r="LFI74" s="239"/>
      <c r="LFJ74" s="239"/>
      <c r="LFK74" s="239"/>
      <c r="LFL74" s="239"/>
      <c r="LFM74" s="239"/>
      <c r="LFN74" s="239"/>
      <c r="LFO74" s="239"/>
      <c r="LFP74" s="239"/>
      <c r="LFQ74" s="239"/>
      <c r="LFR74" s="239"/>
      <c r="LFS74" s="239"/>
      <c r="LFT74" s="239"/>
      <c r="LFU74" s="239"/>
      <c r="LFV74" s="239"/>
      <c r="LFW74" s="239"/>
      <c r="LFX74" s="239"/>
      <c r="LFY74" s="239"/>
      <c r="LFZ74" s="239"/>
      <c r="LGA74" s="239"/>
      <c r="LGB74" s="239"/>
      <c r="LGC74" s="239"/>
      <c r="LGD74" s="239"/>
      <c r="LGE74" s="239"/>
      <c r="LGF74" s="239"/>
      <c r="LGG74" s="239"/>
      <c r="LGH74" s="239"/>
      <c r="LGI74" s="239"/>
      <c r="LGJ74" s="239"/>
      <c r="LGK74" s="239"/>
      <c r="LGL74" s="239"/>
      <c r="LGM74" s="239"/>
      <c r="LGN74" s="239"/>
      <c r="LGO74" s="239"/>
      <c r="LGP74" s="239"/>
      <c r="LGQ74" s="239"/>
      <c r="LGR74" s="239"/>
      <c r="LGS74" s="239"/>
      <c r="LGT74" s="239"/>
      <c r="LGU74" s="239"/>
      <c r="LGV74" s="239"/>
      <c r="LGW74" s="239"/>
      <c r="LGX74" s="239"/>
      <c r="LGY74" s="239"/>
      <c r="LGZ74" s="239"/>
      <c r="LHA74" s="239"/>
      <c r="LHB74" s="239"/>
      <c r="LHC74" s="239"/>
      <c r="LHD74" s="239"/>
      <c r="LHE74" s="239"/>
      <c r="LHF74" s="239"/>
      <c r="LHG74" s="239"/>
      <c r="LHH74" s="239"/>
      <c r="LHI74" s="239"/>
      <c r="LHJ74" s="239"/>
      <c r="LHK74" s="239"/>
      <c r="LHL74" s="239"/>
      <c r="LHM74" s="239"/>
      <c r="LHN74" s="239"/>
      <c r="LHO74" s="239"/>
      <c r="LHP74" s="239"/>
      <c r="LHQ74" s="239"/>
      <c r="LHR74" s="239"/>
      <c r="LHS74" s="239"/>
      <c r="LHT74" s="239"/>
      <c r="LHU74" s="239"/>
      <c r="LHV74" s="239"/>
      <c r="LHW74" s="239"/>
      <c r="LHX74" s="239"/>
      <c r="LHY74" s="239"/>
      <c r="LHZ74" s="239"/>
      <c r="LIA74" s="239"/>
      <c r="LIB74" s="239"/>
      <c r="LIC74" s="239"/>
      <c r="LID74" s="239"/>
      <c r="LIE74" s="239"/>
      <c r="LIF74" s="239"/>
      <c r="LIG74" s="239"/>
      <c r="LIH74" s="239"/>
      <c r="LII74" s="239"/>
      <c r="LIJ74" s="239"/>
      <c r="LIK74" s="239"/>
      <c r="LIL74" s="239"/>
      <c r="LIM74" s="239"/>
      <c r="LIN74" s="239"/>
      <c r="LIO74" s="239"/>
      <c r="LIP74" s="239"/>
      <c r="LIQ74" s="239"/>
      <c r="LIR74" s="239"/>
      <c r="LIS74" s="239"/>
      <c r="LIT74" s="239"/>
      <c r="LIU74" s="239"/>
      <c r="LIV74" s="239"/>
      <c r="LIW74" s="239"/>
      <c r="LIX74" s="239"/>
      <c r="LIY74" s="239"/>
      <c r="LIZ74" s="239"/>
      <c r="LJA74" s="239"/>
      <c r="LJB74" s="239"/>
      <c r="LJC74" s="239"/>
      <c r="LJD74" s="239"/>
      <c r="LJE74" s="239"/>
      <c r="LJF74" s="239"/>
      <c r="LJG74" s="239"/>
      <c r="LJH74" s="239"/>
      <c r="LJI74" s="239"/>
      <c r="LJJ74" s="239"/>
      <c r="LJK74" s="239"/>
      <c r="LJL74" s="239"/>
      <c r="LJM74" s="239"/>
      <c r="LJN74" s="239"/>
      <c r="LJO74" s="239"/>
      <c r="LJP74" s="239"/>
      <c r="LJQ74" s="239"/>
      <c r="LJR74" s="239"/>
      <c r="LJS74" s="239"/>
      <c r="LJT74" s="239"/>
      <c r="LJU74" s="239"/>
      <c r="LJV74" s="239"/>
      <c r="LJW74" s="239"/>
      <c r="LJX74" s="239"/>
      <c r="LJY74" s="239"/>
      <c r="LJZ74" s="239"/>
      <c r="LKA74" s="239"/>
      <c r="LKB74" s="239"/>
      <c r="LKC74" s="239"/>
      <c r="LKD74" s="239"/>
      <c r="LKE74" s="239"/>
      <c r="LKF74" s="239"/>
      <c r="LKG74" s="239"/>
      <c r="LKH74" s="239"/>
      <c r="LKI74" s="239"/>
      <c r="LKJ74" s="239"/>
      <c r="LKK74" s="239"/>
      <c r="LKL74" s="239"/>
      <c r="LKM74" s="239"/>
      <c r="LKN74" s="239"/>
      <c r="LKO74" s="239"/>
      <c r="LKP74" s="239"/>
      <c r="LKQ74" s="239"/>
      <c r="LKR74" s="239"/>
      <c r="LKS74" s="239"/>
      <c r="LKT74" s="239"/>
      <c r="LKU74" s="239"/>
      <c r="LKV74" s="239"/>
      <c r="LKW74" s="239"/>
      <c r="LKX74" s="239"/>
      <c r="LKY74" s="239"/>
      <c r="LKZ74" s="239"/>
      <c r="LLA74" s="239"/>
      <c r="LLB74" s="239"/>
      <c r="LLC74" s="239"/>
      <c r="LLD74" s="239"/>
      <c r="LLE74" s="239"/>
      <c r="LLF74" s="239"/>
      <c r="LLG74" s="239"/>
      <c r="LLH74" s="239"/>
      <c r="LLI74" s="239"/>
      <c r="LLJ74" s="239"/>
      <c r="LLK74" s="239"/>
      <c r="LLL74" s="239"/>
      <c r="LLM74" s="239"/>
      <c r="LLN74" s="239"/>
      <c r="LLO74" s="239"/>
      <c r="LLP74" s="239"/>
      <c r="LLQ74" s="239"/>
      <c r="LLR74" s="239"/>
      <c r="LLS74" s="239"/>
      <c r="LLT74" s="239"/>
      <c r="LLU74" s="239"/>
      <c r="LLV74" s="239"/>
      <c r="LLW74" s="239"/>
      <c r="LLX74" s="239"/>
      <c r="LLY74" s="239"/>
      <c r="LLZ74" s="239"/>
      <c r="LMA74" s="239"/>
      <c r="LMB74" s="239"/>
      <c r="LMC74" s="239"/>
      <c r="LMD74" s="239"/>
      <c r="LME74" s="239"/>
      <c r="LMF74" s="239"/>
      <c r="LMG74" s="239"/>
      <c r="LMH74" s="239"/>
      <c r="LMI74" s="239"/>
      <c r="LMJ74" s="239"/>
      <c r="LMK74" s="239"/>
      <c r="LML74" s="239"/>
      <c r="LMM74" s="239"/>
      <c r="LMN74" s="239"/>
      <c r="LMO74" s="239"/>
      <c r="LMP74" s="239"/>
      <c r="LMQ74" s="239"/>
      <c r="LMR74" s="239"/>
      <c r="LMS74" s="239"/>
      <c r="LMT74" s="239"/>
      <c r="LMU74" s="239"/>
      <c r="LMV74" s="239"/>
      <c r="LMW74" s="239"/>
      <c r="LMX74" s="239"/>
      <c r="LMY74" s="239"/>
      <c r="LMZ74" s="239"/>
      <c r="LNA74" s="239"/>
      <c r="LNB74" s="239"/>
      <c r="LNC74" s="239"/>
      <c r="LND74" s="239"/>
      <c r="LNE74" s="239"/>
      <c r="LNF74" s="239"/>
      <c r="LNG74" s="239"/>
      <c r="LNH74" s="239"/>
      <c r="LNI74" s="239"/>
      <c r="LNJ74" s="239"/>
      <c r="LNK74" s="239"/>
      <c r="LNL74" s="239"/>
      <c r="LNM74" s="239"/>
      <c r="LNN74" s="239"/>
      <c r="LNO74" s="239"/>
      <c r="LNP74" s="239"/>
      <c r="LNQ74" s="239"/>
      <c r="LNR74" s="239"/>
      <c r="LNS74" s="239"/>
      <c r="LNT74" s="239"/>
      <c r="LNU74" s="239"/>
      <c r="LNV74" s="239"/>
      <c r="LNW74" s="239"/>
      <c r="LNX74" s="239"/>
      <c r="LNY74" s="239"/>
      <c r="LNZ74" s="239"/>
      <c r="LOA74" s="239"/>
      <c r="LOB74" s="239"/>
      <c r="LOC74" s="239"/>
      <c r="LOD74" s="239"/>
      <c r="LOE74" s="239"/>
      <c r="LOF74" s="239"/>
      <c r="LOG74" s="239"/>
      <c r="LOH74" s="239"/>
      <c r="LOI74" s="239"/>
      <c r="LOJ74" s="239"/>
      <c r="LOK74" s="239"/>
      <c r="LOL74" s="239"/>
      <c r="LOM74" s="239"/>
      <c r="LON74" s="239"/>
      <c r="LOO74" s="239"/>
      <c r="LOP74" s="239"/>
      <c r="LOQ74" s="239"/>
      <c r="LOR74" s="239"/>
      <c r="LOS74" s="239"/>
      <c r="LOT74" s="239"/>
      <c r="LOU74" s="239"/>
      <c r="LOV74" s="239"/>
      <c r="LOW74" s="239"/>
      <c r="LOX74" s="239"/>
      <c r="LOY74" s="239"/>
      <c r="LOZ74" s="239"/>
      <c r="LPA74" s="239"/>
      <c r="LPB74" s="239"/>
      <c r="LPC74" s="239"/>
      <c r="LPD74" s="239"/>
      <c r="LPE74" s="239"/>
      <c r="LPF74" s="239"/>
      <c r="LPG74" s="239"/>
      <c r="LPH74" s="239"/>
      <c r="LPI74" s="239"/>
      <c r="LPJ74" s="239"/>
      <c r="LPK74" s="239"/>
      <c r="LPL74" s="239"/>
      <c r="LPM74" s="239"/>
      <c r="LPN74" s="239"/>
      <c r="LPO74" s="239"/>
      <c r="LPP74" s="239"/>
      <c r="LPQ74" s="239"/>
      <c r="LPR74" s="239"/>
      <c r="LPS74" s="239"/>
      <c r="LPT74" s="239"/>
      <c r="LPU74" s="239"/>
      <c r="LPV74" s="239"/>
      <c r="LPW74" s="239"/>
      <c r="LPX74" s="239"/>
      <c r="LPY74" s="239"/>
      <c r="LPZ74" s="239"/>
      <c r="LQA74" s="239"/>
      <c r="LQB74" s="239"/>
      <c r="LQC74" s="239"/>
      <c r="LQD74" s="239"/>
      <c r="LQE74" s="239"/>
      <c r="LQF74" s="239"/>
      <c r="LQG74" s="239"/>
      <c r="LQH74" s="239"/>
      <c r="LQI74" s="239"/>
      <c r="LQJ74" s="239"/>
      <c r="LQK74" s="239"/>
      <c r="LQL74" s="239"/>
      <c r="LQM74" s="239"/>
      <c r="LQN74" s="239"/>
      <c r="LQO74" s="239"/>
      <c r="LQP74" s="239"/>
      <c r="LQQ74" s="239"/>
      <c r="LQR74" s="239"/>
      <c r="LQS74" s="239"/>
      <c r="LQT74" s="239"/>
      <c r="LQU74" s="239"/>
      <c r="LQV74" s="239"/>
      <c r="LQW74" s="239"/>
      <c r="LQX74" s="239"/>
      <c r="LQY74" s="239"/>
      <c r="LQZ74" s="239"/>
      <c r="LRA74" s="239"/>
      <c r="LRB74" s="239"/>
      <c r="LRC74" s="239"/>
      <c r="LRD74" s="239"/>
      <c r="LRE74" s="239"/>
      <c r="LRF74" s="239"/>
      <c r="LRG74" s="239"/>
      <c r="LRH74" s="239"/>
      <c r="LRI74" s="239"/>
      <c r="LRJ74" s="239"/>
      <c r="LRK74" s="239"/>
      <c r="LRL74" s="239"/>
      <c r="LRM74" s="239"/>
      <c r="LRN74" s="239"/>
      <c r="LRO74" s="239"/>
      <c r="LRP74" s="239"/>
      <c r="LRQ74" s="239"/>
      <c r="LRR74" s="239"/>
      <c r="LRS74" s="239"/>
      <c r="LRT74" s="239"/>
      <c r="LRU74" s="239"/>
      <c r="LRV74" s="239"/>
      <c r="LRW74" s="239"/>
      <c r="LRX74" s="239"/>
      <c r="LRY74" s="239"/>
      <c r="LRZ74" s="239"/>
      <c r="LSA74" s="239"/>
      <c r="LSB74" s="239"/>
      <c r="LSC74" s="239"/>
      <c r="LSD74" s="239"/>
      <c r="LSE74" s="239"/>
      <c r="LSF74" s="239"/>
      <c r="LSG74" s="239"/>
      <c r="LSH74" s="239"/>
      <c r="LSI74" s="239"/>
      <c r="LSJ74" s="239"/>
      <c r="LSK74" s="239"/>
      <c r="LSL74" s="239"/>
      <c r="LSM74" s="239"/>
      <c r="LSN74" s="239"/>
      <c r="LSO74" s="239"/>
      <c r="LSP74" s="239"/>
      <c r="LSQ74" s="239"/>
      <c r="LSR74" s="239"/>
      <c r="LSS74" s="239"/>
      <c r="LST74" s="239"/>
      <c r="LSU74" s="239"/>
      <c r="LSV74" s="239"/>
      <c r="LSW74" s="239"/>
      <c r="LSX74" s="239"/>
      <c r="LSY74" s="239"/>
      <c r="LSZ74" s="239"/>
      <c r="LTA74" s="239"/>
      <c r="LTB74" s="239"/>
      <c r="LTC74" s="239"/>
      <c r="LTD74" s="239"/>
      <c r="LTE74" s="239"/>
      <c r="LTF74" s="239"/>
      <c r="LTG74" s="239"/>
      <c r="LTH74" s="239"/>
      <c r="LTI74" s="239"/>
      <c r="LTJ74" s="239"/>
      <c r="LTK74" s="239"/>
      <c r="LTL74" s="239"/>
      <c r="LTM74" s="239"/>
      <c r="LTN74" s="239"/>
      <c r="LTO74" s="239"/>
      <c r="LTP74" s="239"/>
      <c r="LTQ74" s="239"/>
      <c r="LTR74" s="239"/>
      <c r="LTS74" s="239"/>
      <c r="LTT74" s="239"/>
      <c r="LTU74" s="239"/>
      <c r="LTV74" s="239"/>
      <c r="LTW74" s="239"/>
      <c r="LTX74" s="239"/>
      <c r="LTY74" s="239"/>
      <c r="LTZ74" s="239"/>
      <c r="LUA74" s="239"/>
      <c r="LUB74" s="239"/>
      <c r="LUC74" s="239"/>
      <c r="LUD74" s="239"/>
      <c r="LUE74" s="239"/>
      <c r="LUF74" s="239"/>
      <c r="LUG74" s="239"/>
      <c r="LUH74" s="239"/>
      <c r="LUI74" s="239"/>
      <c r="LUJ74" s="239"/>
      <c r="LUK74" s="239"/>
      <c r="LUL74" s="239"/>
      <c r="LUM74" s="239"/>
      <c r="LUN74" s="239"/>
      <c r="LUO74" s="239"/>
      <c r="LUP74" s="239"/>
      <c r="LUQ74" s="239"/>
      <c r="LUR74" s="239"/>
      <c r="LUS74" s="239"/>
      <c r="LUT74" s="239"/>
      <c r="LUU74" s="239"/>
      <c r="LUV74" s="239"/>
      <c r="LUW74" s="239"/>
      <c r="LUX74" s="239"/>
      <c r="LUY74" s="239"/>
      <c r="LUZ74" s="239"/>
      <c r="LVA74" s="239"/>
      <c r="LVB74" s="239"/>
      <c r="LVC74" s="239"/>
      <c r="LVD74" s="239"/>
      <c r="LVE74" s="239"/>
      <c r="LVF74" s="239"/>
      <c r="LVG74" s="239"/>
      <c r="LVH74" s="239"/>
      <c r="LVI74" s="239"/>
      <c r="LVJ74" s="239"/>
      <c r="LVK74" s="239"/>
      <c r="LVL74" s="239"/>
      <c r="LVM74" s="239"/>
      <c r="LVN74" s="239"/>
      <c r="LVO74" s="239"/>
      <c r="LVP74" s="239"/>
      <c r="LVQ74" s="239"/>
      <c r="LVR74" s="239"/>
      <c r="LVS74" s="239"/>
      <c r="LVT74" s="239"/>
      <c r="LVU74" s="239"/>
      <c r="LVV74" s="239"/>
      <c r="LVW74" s="239"/>
      <c r="LVX74" s="239"/>
      <c r="LVY74" s="239"/>
      <c r="LVZ74" s="239"/>
      <c r="LWA74" s="239"/>
      <c r="LWB74" s="239"/>
      <c r="LWC74" s="239"/>
      <c r="LWD74" s="239"/>
      <c r="LWE74" s="239"/>
      <c r="LWF74" s="239"/>
      <c r="LWG74" s="239"/>
      <c r="LWH74" s="239"/>
      <c r="LWI74" s="239"/>
      <c r="LWJ74" s="239"/>
      <c r="LWK74" s="239"/>
      <c r="LWL74" s="239"/>
      <c r="LWM74" s="239"/>
      <c r="LWN74" s="239"/>
      <c r="LWO74" s="239"/>
      <c r="LWP74" s="239"/>
      <c r="LWQ74" s="239"/>
      <c r="LWR74" s="239"/>
      <c r="LWS74" s="239"/>
      <c r="LWT74" s="239"/>
      <c r="LWU74" s="239"/>
      <c r="LWV74" s="239"/>
      <c r="LWW74" s="239"/>
      <c r="LWX74" s="239"/>
      <c r="LWY74" s="239"/>
      <c r="LWZ74" s="239"/>
      <c r="LXA74" s="239"/>
      <c r="LXB74" s="239"/>
      <c r="LXC74" s="239"/>
      <c r="LXD74" s="239"/>
      <c r="LXE74" s="239"/>
      <c r="LXF74" s="239"/>
      <c r="LXG74" s="239"/>
      <c r="LXH74" s="239"/>
      <c r="LXI74" s="239"/>
      <c r="LXJ74" s="239"/>
      <c r="LXK74" s="239"/>
      <c r="LXL74" s="239"/>
      <c r="LXM74" s="239"/>
      <c r="LXN74" s="239"/>
      <c r="LXO74" s="239"/>
      <c r="LXP74" s="239"/>
      <c r="LXQ74" s="239"/>
      <c r="LXR74" s="239"/>
      <c r="LXS74" s="239"/>
      <c r="LXT74" s="239"/>
      <c r="LXU74" s="239"/>
      <c r="LXV74" s="239"/>
      <c r="LXW74" s="239"/>
      <c r="LXX74" s="239"/>
      <c r="LXY74" s="239"/>
      <c r="LXZ74" s="239"/>
      <c r="LYA74" s="239"/>
      <c r="LYB74" s="239"/>
      <c r="LYC74" s="239"/>
      <c r="LYD74" s="239"/>
      <c r="LYE74" s="239"/>
      <c r="LYF74" s="239"/>
      <c r="LYG74" s="239"/>
      <c r="LYH74" s="239"/>
      <c r="LYI74" s="239"/>
      <c r="LYJ74" s="239"/>
      <c r="LYK74" s="239"/>
      <c r="LYL74" s="239"/>
      <c r="LYM74" s="239"/>
      <c r="LYN74" s="239"/>
      <c r="LYO74" s="239"/>
      <c r="LYP74" s="239"/>
      <c r="LYQ74" s="239"/>
      <c r="LYR74" s="239"/>
      <c r="LYS74" s="239"/>
      <c r="LYT74" s="239"/>
      <c r="LYU74" s="239"/>
      <c r="LYV74" s="239"/>
      <c r="LYW74" s="239"/>
      <c r="LYX74" s="239"/>
      <c r="LYY74" s="239"/>
      <c r="LYZ74" s="239"/>
      <c r="LZA74" s="239"/>
      <c r="LZB74" s="239"/>
      <c r="LZC74" s="239"/>
      <c r="LZD74" s="239"/>
      <c r="LZE74" s="239"/>
      <c r="LZF74" s="239"/>
      <c r="LZG74" s="239"/>
      <c r="LZH74" s="239"/>
      <c r="LZI74" s="239"/>
      <c r="LZJ74" s="239"/>
      <c r="LZK74" s="239"/>
      <c r="LZL74" s="239"/>
      <c r="LZM74" s="239"/>
      <c r="LZN74" s="239"/>
      <c r="LZO74" s="239"/>
      <c r="LZP74" s="239"/>
      <c r="LZQ74" s="239"/>
      <c r="LZR74" s="239"/>
      <c r="LZS74" s="239"/>
      <c r="LZT74" s="239"/>
      <c r="LZU74" s="239"/>
      <c r="LZV74" s="239"/>
      <c r="LZW74" s="239"/>
      <c r="LZX74" s="239"/>
      <c r="LZY74" s="239"/>
      <c r="LZZ74" s="239"/>
      <c r="MAA74" s="239"/>
      <c r="MAB74" s="239"/>
      <c r="MAC74" s="239"/>
      <c r="MAD74" s="239"/>
      <c r="MAE74" s="239"/>
      <c r="MAF74" s="239"/>
      <c r="MAG74" s="239"/>
      <c r="MAH74" s="239"/>
      <c r="MAI74" s="239"/>
      <c r="MAJ74" s="239"/>
      <c r="MAK74" s="239"/>
      <c r="MAL74" s="239"/>
      <c r="MAM74" s="239"/>
      <c r="MAN74" s="239"/>
      <c r="MAO74" s="239"/>
      <c r="MAP74" s="239"/>
      <c r="MAQ74" s="239"/>
      <c r="MAR74" s="239"/>
      <c r="MAS74" s="239"/>
      <c r="MAT74" s="239"/>
      <c r="MAU74" s="239"/>
      <c r="MAV74" s="239"/>
      <c r="MAW74" s="239"/>
      <c r="MAX74" s="239"/>
      <c r="MAY74" s="239"/>
      <c r="MAZ74" s="239"/>
      <c r="MBA74" s="239"/>
      <c r="MBB74" s="239"/>
      <c r="MBC74" s="239"/>
      <c r="MBD74" s="239"/>
      <c r="MBE74" s="239"/>
      <c r="MBF74" s="239"/>
      <c r="MBG74" s="239"/>
      <c r="MBH74" s="239"/>
      <c r="MBI74" s="239"/>
      <c r="MBJ74" s="239"/>
      <c r="MBK74" s="239"/>
      <c r="MBL74" s="239"/>
      <c r="MBM74" s="239"/>
      <c r="MBN74" s="239"/>
      <c r="MBO74" s="239"/>
      <c r="MBP74" s="239"/>
      <c r="MBQ74" s="239"/>
      <c r="MBR74" s="239"/>
      <c r="MBS74" s="239"/>
      <c r="MBT74" s="239"/>
      <c r="MBU74" s="239"/>
      <c r="MBV74" s="239"/>
      <c r="MBW74" s="239"/>
      <c r="MBX74" s="239"/>
      <c r="MBY74" s="239"/>
      <c r="MBZ74" s="239"/>
      <c r="MCA74" s="239"/>
      <c r="MCB74" s="239"/>
      <c r="MCC74" s="239"/>
      <c r="MCD74" s="239"/>
      <c r="MCE74" s="239"/>
      <c r="MCF74" s="239"/>
      <c r="MCG74" s="239"/>
      <c r="MCH74" s="239"/>
      <c r="MCI74" s="239"/>
      <c r="MCJ74" s="239"/>
      <c r="MCK74" s="239"/>
      <c r="MCL74" s="239"/>
      <c r="MCM74" s="239"/>
      <c r="MCN74" s="239"/>
      <c r="MCO74" s="239"/>
      <c r="MCP74" s="239"/>
      <c r="MCQ74" s="239"/>
      <c r="MCR74" s="239"/>
      <c r="MCS74" s="239"/>
      <c r="MCT74" s="239"/>
      <c r="MCU74" s="239"/>
      <c r="MCV74" s="239"/>
      <c r="MCW74" s="239"/>
      <c r="MCX74" s="239"/>
      <c r="MCY74" s="239"/>
      <c r="MCZ74" s="239"/>
      <c r="MDA74" s="239"/>
      <c r="MDB74" s="239"/>
      <c r="MDC74" s="239"/>
      <c r="MDD74" s="239"/>
      <c r="MDE74" s="239"/>
      <c r="MDF74" s="239"/>
      <c r="MDG74" s="239"/>
      <c r="MDH74" s="239"/>
      <c r="MDI74" s="239"/>
      <c r="MDJ74" s="239"/>
      <c r="MDK74" s="239"/>
      <c r="MDL74" s="239"/>
      <c r="MDM74" s="239"/>
      <c r="MDN74" s="239"/>
      <c r="MDO74" s="239"/>
      <c r="MDP74" s="239"/>
      <c r="MDQ74" s="239"/>
      <c r="MDR74" s="239"/>
      <c r="MDS74" s="239"/>
      <c r="MDT74" s="239"/>
      <c r="MDU74" s="239"/>
      <c r="MDV74" s="239"/>
      <c r="MDW74" s="239"/>
      <c r="MDX74" s="239"/>
      <c r="MDY74" s="239"/>
      <c r="MDZ74" s="239"/>
      <c r="MEA74" s="239"/>
      <c r="MEB74" s="239"/>
      <c r="MEC74" s="239"/>
      <c r="MED74" s="239"/>
      <c r="MEE74" s="239"/>
      <c r="MEF74" s="239"/>
      <c r="MEG74" s="239"/>
      <c r="MEH74" s="239"/>
      <c r="MEI74" s="239"/>
      <c r="MEJ74" s="239"/>
      <c r="MEK74" s="239"/>
      <c r="MEL74" s="239"/>
      <c r="MEM74" s="239"/>
      <c r="MEN74" s="239"/>
      <c r="MEO74" s="239"/>
      <c r="MEP74" s="239"/>
      <c r="MEQ74" s="239"/>
      <c r="MER74" s="239"/>
      <c r="MES74" s="239"/>
      <c r="MET74" s="239"/>
      <c r="MEU74" s="239"/>
      <c r="MEV74" s="239"/>
      <c r="MEW74" s="239"/>
      <c r="MEX74" s="239"/>
      <c r="MEY74" s="239"/>
      <c r="MEZ74" s="239"/>
      <c r="MFA74" s="239"/>
      <c r="MFB74" s="239"/>
      <c r="MFC74" s="239"/>
      <c r="MFD74" s="239"/>
      <c r="MFE74" s="239"/>
      <c r="MFF74" s="239"/>
      <c r="MFG74" s="239"/>
      <c r="MFH74" s="239"/>
      <c r="MFI74" s="239"/>
      <c r="MFJ74" s="239"/>
      <c r="MFK74" s="239"/>
      <c r="MFL74" s="239"/>
      <c r="MFM74" s="239"/>
      <c r="MFN74" s="239"/>
      <c r="MFO74" s="239"/>
      <c r="MFP74" s="239"/>
      <c r="MFQ74" s="239"/>
      <c r="MFR74" s="239"/>
      <c r="MFS74" s="239"/>
      <c r="MFT74" s="239"/>
      <c r="MFU74" s="239"/>
      <c r="MFV74" s="239"/>
      <c r="MFW74" s="239"/>
      <c r="MFX74" s="239"/>
      <c r="MFY74" s="239"/>
      <c r="MFZ74" s="239"/>
      <c r="MGA74" s="239"/>
      <c r="MGB74" s="239"/>
      <c r="MGC74" s="239"/>
      <c r="MGD74" s="239"/>
      <c r="MGE74" s="239"/>
      <c r="MGF74" s="239"/>
      <c r="MGG74" s="239"/>
      <c r="MGH74" s="239"/>
      <c r="MGI74" s="239"/>
      <c r="MGJ74" s="239"/>
      <c r="MGK74" s="239"/>
      <c r="MGL74" s="239"/>
      <c r="MGM74" s="239"/>
      <c r="MGN74" s="239"/>
      <c r="MGO74" s="239"/>
      <c r="MGP74" s="239"/>
      <c r="MGQ74" s="239"/>
      <c r="MGR74" s="239"/>
      <c r="MGS74" s="239"/>
      <c r="MGT74" s="239"/>
      <c r="MGU74" s="239"/>
      <c r="MGV74" s="239"/>
      <c r="MGW74" s="239"/>
      <c r="MGX74" s="239"/>
      <c r="MGY74" s="239"/>
      <c r="MGZ74" s="239"/>
      <c r="MHA74" s="239"/>
      <c r="MHB74" s="239"/>
      <c r="MHC74" s="239"/>
      <c r="MHD74" s="239"/>
      <c r="MHE74" s="239"/>
      <c r="MHF74" s="239"/>
      <c r="MHG74" s="239"/>
      <c r="MHH74" s="239"/>
      <c r="MHI74" s="239"/>
      <c r="MHJ74" s="239"/>
      <c r="MHK74" s="239"/>
      <c r="MHL74" s="239"/>
      <c r="MHM74" s="239"/>
      <c r="MHN74" s="239"/>
      <c r="MHO74" s="239"/>
      <c r="MHP74" s="239"/>
      <c r="MHQ74" s="239"/>
      <c r="MHR74" s="239"/>
      <c r="MHS74" s="239"/>
      <c r="MHT74" s="239"/>
      <c r="MHU74" s="239"/>
      <c r="MHV74" s="239"/>
      <c r="MHW74" s="239"/>
      <c r="MHX74" s="239"/>
      <c r="MHY74" s="239"/>
      <c r="MHZ74" s="239"/>
      <c r="MIA74" s="239"/>
      <c r="MIB74" s="239"/>
      <c r="MIC74" s="239"/>
      <c r="MID74" s="239"/>
      <c r="MIE74" s="239"/>
      <c r="MIF74" s="239"/>
      <c r="MIG74" s="239"/>
      <c r="MIH74" s="239"/>
      <c r="MII74" s="239"/>
      <c r="MIJ74" s="239"/>
      <c r="MIK74" s="239"/>
      <c r="MIL74" s="239"/>
      <c r="MIM74" s="239"/>
      <c r="MIN74" s="239"/>
      <c r="MIO74" s="239"/>
      <c r="MIP74" s="239"/>
      <c r="MIQ74" s="239"/>
      <c r="MIR74" s="239"/>
      <c r="MIS74" s="239"/>
      <c r="MIT74" s="239"/>
      <c r="MIU74" s="239"/>
      <c r="MIV74" s="239"/>
      <c r="MIW74" s="239"/>
      <c r="MIX74" s="239"/>
      <c r="MIY74" s="239"/>
      <c r="MIZ74" s="239"/>
      <c r="MJA74" s="239"/>
      <c r="MJB74" s="239"/>
      <c r="MJC74" s="239"/>
      <c r="MJD74" s="239"/>
      <c r="MJE74" s="239"/>
      <c r="MJF74" s="239"/>
      <c r="MJG74" s="239"/>
      <c r="MJH74" s="239"/>
      <c r="MJI74" s="239"/>
      <c r="MJJ74" s="239"/>
      <c r="MJK74" s="239"/>
      <c r="MJL74" s="239"/>
      <c r="MJM74" s="239"/>
      <c r="MJN74" s="239"/>
      <c r="MJO74" s="239"/>
      <c r="MJP74" s="239"/>
      <c r="MJQ74" s="239"/>
      <c r="MJR74" s="239"/>
      <c r="MJS74" s="239"/>
      <c r="MJT74" s="239"/>
      <c r="MJU74" s="239"/>
      <c r="MJV74" s="239"/>
      <c r="MJW74" s="239"/>
      <c r="MJX74" s="239"/>
      <c r="MJY74" s="239"/>
      <c r="MJZ74" s="239"/>
      <c r="MKA74" s="239"/>
      <c r="MKB74" s="239"/>
      <c r="MKC74" s="239"/>
      <c r="MKD74" s="239"/>
      <c r="MKE74" s="239"/>
      <c r="MKF74" s="239"/>
      <c r="MKG74" s="239"/>
      <c r="MKH74" s="239"/>
      <c r="MKI74" s="239"/>
      <c r="MKJ74" s="239"/>
      <c r="MKK74" s="239"/>
      <c r="MKL74" s="239"/>
      <c r="MKM74" s="239"/>
      <c r="MKN74" s="239"/>
      <c r="MKO74" s="239"/>
      <c r="MKP74" s="239"/>
      <c r="MKQ74" s="239"/>
      <c r="MKR74" s="239"/>
      <c r="MKS74" s="239"/>
      <c r="MKT74" s="239"/>
      <c r="MKU74" s="239"/>
      <c r="MKV74" s="239"/>
      <c r="MKW74" s="239"/>
      <c r="MKX74" s="239"/>
      <c r="MKY74" s="239"/>
      <c r="MKZ74" s="239"/>
      <c r="MLA74" s="239"/>
      <c r="MLB74" s="239"/>
      <c r="MLC74" s="239"/>
      <c r="MLD74" s="239"/>
      <c r="MLE74" s="239"/>
      <c r="MLF74" s="239"/>
      <c r="MLG74" s="239"/>
      <c r="MLH74" s="239"/>
      <c r="MLI74" s="239"/>
      <c r="MLJ74" s="239"/>
      <c r="MLK74" s="239"/>
      <c r="MLL74" s="239"/>
      <c r="MLM74" s="239"/>
      <c r="MLN74" s="239"/>
      <c r="MLO74" s="239"/>
      <c r="MLP74" s="239"/>
      <c r="MLQ74" s="239"/>
      <c r="MLR74" s="239"/>
      <c r="MLS74" s="239"/>
      <c r="MLT74" s="239"/>
      <c r="MLU74" s="239"/>
      <c r="MLV74" s="239"/>
      <c r="MLW74" s="239"/>
      <c r="MLX74" s="239"/>
      <c r="MLY74" s="239"/>
      <c r="MLZ74" s="239"/>
      <c r="MMA74" s="239"/>
      <c r="MMB74" s="239"/>
      <c r="MMC74" s="239"/>
      <c r="MMD74" s="239"/>
      <c r="MME74" s="239"/>
      <c r="MMF74" s="239"/>
      <c r="MMG74" s="239"/>
      <c r="MMH74" s="239"/>
      <c r="MMI74" s="239"/>
      <c r="MMJ74" s="239"/>
      <c r="MMK74" s="239"/>
      <c r="MML74" s="239"/>
      <c r="MMM74" s="239"/>
      <c r="MMN74" s="239"/>
      <c r="MMO74" s="239"/>
      <c r="MMP74" s="239"/>
      <c r="MMQ74" s="239"/>
      <c r="MMR74" s="239"/>
      <c r="MMS74" s="239"/>
      <c r="MMT74" s="239"/>
      <c r="MMU74" s="239"/>
      <c r="MMV74" s="239"/>
      <c r="MMW74" s="239"/>
      <c r="MMX74" s="239"/>
      <c r="MMY74" s="239"/>
      <c r="MMZ74" s="239"/>
      <c r="MNA74" s="239"/>
      <c r="MNB74" s="239"/>
      <c r="MNC74" s="239"/>
      <c r="MND74" s="239"/>
      <c r="MNE74" s="239"/>
      <c r="MNF74" s="239"/>
      <c r="MNG74" s="239"/>
      <c r="MNH74" s="239"/>
      <c r="MNI74" s="239"/>
      <c r="MNJ74" s="239"/>
      <c r="MNK74" s="239"/>
      <c r="MNL74" s="239"/>
      <c r="MNM74" s="239"/>
      <c r="MNN74" s="239"/>
      <c r="MNO74" s="239"/>
      <c r="MNP74" s="239"/>
      <c r="MNQ74" s="239"/>
      <c r="MNR74" s="239"/>
      <c r="MNS74" s="239"/>
      <c r="MNT74" s="239"/>
      <c r="MNU74" s="239"/>
      <c r="MNV74" s="239"/>
      <c r="MNW74" s="239"/>
      <c r="MNX74" s="239"/>
      <c r="MNY74" s="239"/>
      <c r="MNZ74" s="239"/>
      <c r="MOA74" s="239"/>
      <c r="MOB74" s="239"/>
      <c r="MOC74" s="239"/>
      <c r="MOD74" s="239"/>
      <c r="MOE74" s="239"/>
      <c r="MOF74" s="239"/>
      <c r="MOG74" s="239"/>
      <c r="MOH74" s="239"/>
      <c r="MOI74" s="239"/>
      <c r="MOJ74" s="239"/>
      <c r="MOK74" s="239"/>
      <c r="MOL74" s="239"/>
      <c r="MOM74" s="239"/>
      <c r="MON74" s="239"/>
      <c r="MOO74" s="239"/>
      <c r="MOP74" s="239"/>
      <c r="MOQ74" s="239"/>
      <c r="MOR74" s="239"/>
      <c r="MOS74" s="239"/>
      <c r="MOT74" s="239"/>
      <c r="MOU74" s="239"/>
      <c r="MOV74" s="239"/>
      <c r="MOW74" s="239"/>
      <c r="MOX74" s="239"/>
      <c r="MOY74" s="239"/>
      <c r="MOZ74" s="239"/>
      <c r="MPA74" s="239"/>
      <c r="MPB74" s="239"/>
      <c r="MPC74" s="239"/>
      <c r="MPD74" s="239"/>
      <c r="MPE74" s="239"/>
      <c r="MPF74" s="239"/>
      <c r="MPG74" s="239"/>
      <c r="MPH74" s="239"/>
      <c r="MPI74" s="239"/>
      <c r="MPJ74" s="239"/>
      <c r="MPK74" s="239"/>
      <c r="MPL74" s="239"/>
      <c r="MPM74" s="239"/>
      <c r="MPN74" s="239"/>
      <c r="MPO74" s="239"/>
      <c r="MPP74" s="239"/>
      <c r="MPQ74" s="239"/>
      <c r="MPR74" s="239"/>
      <c r="MPS74" s="239"/>
      <c r="MPT74" s="239"/>
      <c r="MPU74" s="239"/>
      <c r="MPV74" s="239"/>
      <c r="MPW74" s="239"/>
      <c r="MPX74" s="239"/>
      <c r="MPY74" s="239"/>
      <c r="MPZ74" s="239"/>
      <c r="MQA74" s="239"/>
      <c r="MQB74" s="239"/>
      <c r="MQC74" s="239"/>
      <c r="MQD74" s="239"/>
      <c r="MQE74" s="239"/>
      <c r="MQF74" s="239"/>
      <c r="MQG74" s="239"/>
      <c r="MQH74" s="239"/>
      <c r="MQI74" s="239"/>
      <c r="MQJ74" s="239"/>
      <c r="MQK74" s="239"/>
      <c r="MQL74" s="239"/>
      <c r="MQM74" s="239"/>
      <c r="MQN74" s="239"/>
      <c r="MQO74" s="239"/>
      <c r="MQP74" s="239"/>
      <c r="MQQ74" s="239"/>
      <c r="MQR74" s="239"/>
      <c r="MQS74" s="239"/>
      <c r="MQT74" s="239"/>
      <c r="MQU74" s="239"/>
      <c r="MQV74" s="239"/>
      <c r="MQW74" s="239"/>
      <c r="MQX74" s="239"/>
      <c r="MQY74" s="239"/>
      <c r="MQZ74" s="239"/>
      <c r="MRA74" s="239"/>
      <c r="MRB74" s="239"/>
      <c r="MRC74" s="239"/>
      <c r="MRD74" s="239"/>
      <c r="MRE74" s="239"/>
      <c r="MRF74" s="239"/>
      <c r="MRG74" s="239"/>
      <c r="MRH74" s="239"/>
      <c r="MRI74" s="239"/>
      <c r="MRJ74" s="239"/>
      <c r="MRK74" s="239"/>
      <c r="MRL74" s="239"/>
      <c r="MRM74" s="239"/>
      <c r="MRN74" s="239"/>
      <c r="MRO74" s="239"/>
      <c r="MRP74" s="239"/>
      <c r="MRQ74" s="239"/>
      <c r="MRR74" s="239"/>
      <c r="MRS74" s="239"/>
      <c r="MRT74" s="239"/>
      <c r="MRU74" s="239"/>
      <c r="MRV74" s="239"/>
      <c r="MRW74" s="239"/>
      <c r="MRX74" s="239"/>
      <c r="MRY74" s="239"/>
      <c r="MRZ74" s="239"/>
      <c r="MSA74" s="239"/>
      <c r="MSB74" s="239"/>
      <c r="MSC74" s="239"/>
      <c r="MSD74" s="239"/>
      <c r="MSE74" s="239"/>
      <c r="MSF74" s="239"/>
      <c r="MSG74" s="239"/>
      <c r="MSH74" s="239"/>
      <c r="MSI74" s="239"/>
      <c r="MSJ74" s="239"/>
      <c r="MSK74" s="239"/>
      <c r="MSL74" s="239"/>
      <c r="MSM74" s="239"/>
      <c r="MSN74" s="239"/>
      <c r="MSO74" s="239"/>
      <c r="MSP74" s="239"/>
      <c r="MSQ74" s="239"/>
      <c r="MSR74" s="239"/>
      <c r="MSS74" s="239"/>
      <c r="MST74" s="239"/>
      <c r="MSU74" s="239"/>
      <c r="MSV74" s="239"/>
      <c r="MSW74" s="239"/>
      <c r="MSX74" s="239"/>
      <c r="MSY74" s="239"/>
      <c r="MSZ74" s="239"/>
      <c r="MTA74" s="239"/>
      <c r="MTB74" s="239"/>
      <c r="MTC74" s="239"/>
      <c r="MTD74" s="239"/>
      <c r="MTE74" s="239"/>
      <c r="MTF74" s="239"/>
      <c r="MTG74" s="239"/>
      <c r="MTH74" s="239"/>
      <c r="MTI74" s="239"/>
      <c r="MTJ74" s="239"/>
      <c r="MTK74" s="239"/>
      <c r="MTL74" s="239"/>
      <c r="MTM74" s="239"/>
      <c r="MTN74" s="239"/>
      <c r="MTO74" s="239"/>
      <c r="MTP74" s="239"/>
      <c r="MTQ74" s="239"/>
      <c r="MTR74" s="239"/>
      <c r="MTS74" s="239"/>
      <c r="MTT74" s="239"/>
      <c r="MTU74" s="239"/>
      <c r="MTV74" s="239"/>
      <c r="MTW74" s="239"/>
      <c r="MTX74" s="239"/>
      <c r="MTY74" s="239"/>
      <c r="MTZ74" s="239"/>
      <c r="MUA74" s="239"/>
      <c r="MUB74" s="239"/>
      <c r="MUC74" s="239"/>
      <c r="MUD74" s="239"/>
      <c r="MUE74" s="239"/>
      <c r="MUF74" s="239"/>
      <c r="MUG74" s="239"/>
      <c r="MUH74" s="239"/>
      <c r="MUI74" s="239"/>
      <c r="MUJ74" s="239"/>
      <c r="MUK74" s="239"/>
      <c r="MUL74" s="239"/>
      <c r="MUM74" s="239"/>
      <c r="MUN74" s="239"/>
      <c r="MUO74" s="239"/>
      <c r="MUP74" s="239"/>
      <c r="MUQ74" s="239"/>
      <c r="MUR74" s="239"/>
      <c r="MUS74" s="239"/>
      <c r="MUT74" s="239"/>
      <c r="MUU74" s="239"/>
      <c r="MUV74" s="239"/>
      <c r="MUW74" s="239"/>
      <c r="MUX74" s="239"/>
      <c r="MUY74" s="239"/>
      <c r="MUZ74" s="239"/>
      <c r="MVA74" s="239"/>
      <c r="MVB74" s="239"/>
      <c r="MVC74" s="239"/>
      <c r="MVD74" s="239"/>
      <c r="MVE74" s="239"/>
      <c r="MVF74" s="239"/>
      <c r="MVG74" s="239"/>
      <c r="MVH74" s="239"/>
      <c r="MVI74" s="239"/>
      <c r="MVJ74" s="239"/>
      <c r="MVK74" s="239"/>
      <c r="MVL74" s="239"/>
      <c r="MVM74" s="239"/>
      <c r="MVN74" s="239"/>
      <c r="MVO74" s="239"/>
      <c r="MVP74" s="239"/>
      <c r="MVQ74" s="239"/>
      <c r="MVR74" s="239"/>
      <c r="MVS74" s="239"/>
      <c r="MVT74" s="239"/>
      <c r="MVU74" s="239"/>
      <c r="MVV74" s="239"/>
      <c r="MVW74" s="239"/>
      <c r="MVX74" s="239"/>
      <c r="MVY74" s="239"/>
      <c r="MVZ74" s="239"/>
      <c r="MWA74" s="239"/>
      <c r="MWB74" s="239"/>
      <c r="MWC74" s="239"/>
      <c r="MWD74" s="239"/>
      <c r="MWE74" s="239"/>
      <c r="MWF74" s="239"/>
      <c r="MWG74" s="239"/>
      <c r="MWH74" s="239"/>
      <c r="MWI74" s="239"/>
      <c r="MWJ74" s="239"/>
      <c r="MWK74" s="239"/>
      <c r="MWL74" s="239"/>
      <c r="MWM74" s="239"/>
      <c r="MWN74" s="239"/>
      <c r="MWO74" s="239"/>
      <c r="MWP74" s="239"/>
      <c r="MWQ74" s="239"/>
      <c r="MWR74" s="239"/>
      <c r="MWS74" s="239"/>
      <c r="MWT74" s="239"/>
      <c r="MWU74" s="239"/>
      <c r="MWV74" s="239"/>
      <c r="MWW74" s="239"/>
      <c r="MWX74" s="239"/>
      <c r="MWY74" s="239"/>
      <c r="MWZ74" s="239"/>
      <c r="MXA74" s="239"/>
      <c r="MXB74" s="239"/>
      <c r="MXC74" s="239"/>
      <c r="MXD74" s="239"/>
      <c r="MXE74" s="239"/>
      <c r="MXF74" s="239"/>
      <c r="MXG74" s="239"/>
      <c r="MXH74" s="239"/>
      <c r="MXI74" s="239"/>
      <c r="MXJ74" s="239"/>
      <c r="MXK74" s="239"/>
      <c r="MXL74" s="239"/>
      <c r="MXM74" s="239"/>
      <c r="MXN74" s="239"/>
      <c r="MXO74" s="239"/>
      <c r="MXP74" s="239"/>
      <c r="MXQ74" s="239"/>
      <c r="MXR74" s="239"/>
      <c r="MXS74" s="239"/>
      <c r="MXT74" s="239"/>
      <c r="MXU74" s="239"/>
      <c r="MXV74" s="239"/>
      <c r="MXW74" s="239"/>
      <c r="MXX74" s="239"/>
      <c r="MXY74" s="239"/>
      <c r="MXZ74" s="239"/>
      <c r="MYA74" s="239"/>
      <c r="MYB74" s="239"/>
      <c r="MYC74" s="239"/>
      <c r="MYD74" s="239"/>
      <c r="MYE74" s="239"/>
      <c r="MYF74" s="239"/>
      <c r="MYG74" s="239"/>
      <c r="MYH74" s="239"/>
      <c r="MYI74" s="239"/>
      <c r="MYJ74" s="239"/>
      <c r="MYK74" s="239"/>
      <c r="MYL74" s="239"/>
      <c r="MYM74" s="239"/>
      <c r="MYN74" s="239"/>
      <c r="MYO74" s="239"/>
      <c r="MYP74" s="239"/>
      <c r="MYQ74" s="239"/>
      <c r="MYR74" s="239"/>
      <c r="MYS74" s="239"/>
      <c r="MYT74" s="239"/>
      <c r="MYU74" s="239"/>
      <c r="MYV74" s="239"/>
      <c r="MYW74" s="239"/>
      <c r="MYX74" s="239"/>
      <c r="MYY74" s="239"/>
      <c r="MYZ74" s="239"/>
      <c r="MZA74" s="239"/>
      <c r="MZB74" s="239"/>
      <c r="MZC74" s="239"/>
      <c r="MZD74" s="239"/>
      <c r="MZE74" s="239"/>
      <c r="MZF74" s="239"/>
      <c r="MZG74" s="239"/>
      <c r="MZH74" s="239"/>
      <c r="MZI74" s="239"/>
      <c r="MZJ74" s="239"/>
      <c r="MZK74" s="239"/>
      <c r="MZL74" s="239"/>
      <c r="MZM74" s="239"/>
      <c r="MZN74" s="239"/>
      <c r="MZO74" s="239"/>
      <c r="MZP74" s="239"/>
      <c r="MZQ74" s="239"/>
      <c r="MZR74" s="239"/>
      <c r="MZS74" s="239"/>
      <c r="MZT74" s="239"/>
      <c r="MZU74" s="239"/>
      <c r="MZV74" s="239"/>
      <c r="MZW74" s="239"/>
      <c r="MZX74" s="239"/>
      <c r="MZY74" s="239"/>
      <c r="MZZ74" s="239"/>
      <c r="NAA74" s="239"/>
      <c r="NAB74" s="239"/>
      <c r="NAC74" s="239"/>
      <c r="NAD74" s="239"/>
      <c r="NAE74" s="239"/>
      <c r="NAF74" s="239"/>
      <c r="NAG74" s="239"/>
      <c r="NAH74" s="239"/>
      <c r="NAI74" s="239"/>
      <c r="NAJ74" s="239"/>
      <c r="NAK74" s="239"/>
      <c r="NAL74" s="239"/>
      <c r="NAM74" s="239"/>
      <c r="NAN74" s="239"/>
      <c r="NAO74" s="239"/>
      <c r="NAP74" s="239"/>
      <c r="NAQ74" s="239"/>
      <c r="NAR74" s="239"/>
      <c r="NAS74" s="239"/>
      <c r="NAT74" s="239"/>
      <c r="NAU74" s="239"/>
      <c r="NAV74" s="239"/>
      <c r="NAW74" s="239"/>
      <c r="NAX74" s="239"/>
      <c r="NAY74" s="239"/>
      <c r="NAZ74" s="239"/>
      <c r="NBA74" s="239"/>
      <c r="NBB74" s="239"/>
      <c r="NBC74" s="239"/>
      <c r="NBD74" s="239"/>
      <c r="NBE74" s="239"/>
      <c r="NBF74" s="239"/>
      <c r="NBG74" s="239"/>
      <c r="NBH74" s="239"/>
      <c r="NBI74" s="239"/>
      <c r="NBJ74" s="239"/>
      <c r="NBK74" s="239"/>
      <c r="NBL74" s="239"/>
      <c r="NBM74" s="239"/>
      <c r="NBN74" s="239"/>
      <c r="NBO74" s="239"/>
      <c r="NBP74" s="239"/>
      <c r="NBQ74" s="239"/>
      <c r="NBR74" s="239"/>
      <c r="NBS74" s="239"/>
      <c r="NBT74" s="239"/>
      <c r="NBU74" s="239"/>
      <c r="NBV74" s="239"/>
      <c r="NBW74" s="239"/>
      <c r="NBX74" s="239"/>
      <c r="NBY74" s="239"/>
      <c r="NBZ74" s="239"/>
      <c r="NCA74" s="239"/>
      <c r="NCB74" s="239"/>
      <c r="NCC74" s="239"/>
      <c r="NCD74" s="239"/>
      <c r="NCE74" s="239"/>
      <c r="NCF74" s="239"/>
      <c r="NCG74" s="239"/>
      <c r="NCH74" s="239"/>
      <c r="NCI74" s="239"/>
      <c r="NCJ74" s="239"/>
      <c r="NCK74" s="239"/>
      <c r="NCL74" s="239"/>
      <c r="NCM74" s="239"/>
      <c r="NCN74" s="239"/>
      <c r="NCO74" s="239"/>
      <c r="NCP74" s="239"/>
      <c r="NCQ74" s="239"/>
      <c r="NCR74" s="239"/>
      <c r="NCS74" s="239"/>
      <c r="NCT74" s="239"/>
      <c r="NCU74" s="239"/>
      <c r="NCV74" s="239"/>
      <c r="NCW74" s="239"/>
      <c r="NCX74" s="239"/>
      <c r="NCY74" s="239"/>
      <c r="NCZ74" s="239"/>
      <c r="NDA74" s="239"/>
      <c r="NDB74" s="239"/>
      <c r="NDC74" s="239"/>
      <c r="NDD74" s="239"/>
      <c r="NDE74" s="239"/>
      <c r="NDF74" s="239"/>
      <c r="NDG74" s="239"/>
      <c r="NDH74" s="239"/>
      <c r="NDI74" s="239"/>
      <c r="NDJ74" s="239"/>
      <c r="NDK74" s="239"/>
      <c r="NDL74" s="239"/>
      <c r="NDM74" s="239"/>
      <c r="NDN74" s="239"/>
      <c r="NDO74" s="239"/>
      <c r="NDP74" s="239"/>
      <c r="NDQ74" s="239"/>
      <c r="NDR74" s="239"/>
      <c r="NDS74" s="239"/>
      <c r="NDT74" s="239"/>
      <c r="NDU74" s="239"/>
      <c r="NDV74" s="239"/>
      <c r="NDW74" s="239"/>
      <c r="NDX74" s="239"/>
      <c r="NDY74" s="239"/>
      <c r="NDZ74" s="239"/>
      <c r="NEA74" s="239"/>
      <c r="NEB74" s="239"/>
      <c r="NEC74" s="239"/>
      <c r="NED74" s="239"/>
      <c r="NEE74" s="239"/>
      <c r="NEF74" s="239"/>
      <c r="NEG74" s="239"/>
      <c r="NEH74" s="239"/>
      <c r="NEI74" s="239"/>
      <c r="NEJ74" s="239"/>
      <c r="NEK74" s="239"/>
      <c r="NEL74" s="239"/>
      <c r="NEM74" s="239"/>
      <c r="NEN74" s="239"/>
      <c r="NEO74" s="239"/>
      <c r="NEP74" s="239"/>
      <c r="NEQ74" s="239"/>
      <c r="NER74" s="239"/>
      <c r="NES74" s="239"/>
      <c r="NET74" s="239"/>
      <c r="NEU74" s="239"/>
      <c r="NEV74" s="239"/>
      <c r="NEW74" s="239"/>
      <c r="NEX74" s="239"/>
      <c r="NEY74" s="239"/>
      <c r="NEZ74" s="239"/>
      <c r="NFA74" s="239"/>
      <c r="NFB74" s="239"/>
      <c r="NFC74" s="239"/>
      <c r="NFD74" s="239"/>
      <c r="NFE74" s="239"/>
      <c r="NFF74" s="239"/>
      <c r="NFG74" s="239"/>
      <c r="NFH74" s="239"/>
      <c r="NFI74" s="239"/>
      <c r="NFJ74" s="239"/>
      <c r="NFK74" s="239"/>
      <c r="NFL74" s="239"/>
      <c r="NFM74" s="239"/>
      <c r="NFN74" s="239"/>
      <c r="NFO74" s="239"/>
      <c r="NFP74" s="239"/>
      <c r="NFQ74" s="239"/>
      <c r="NFR74" s="239"/>
      <c r="NFS74" s="239"/>
      <c r="NFT74" s="239"/>
      <c r="NFU74" s="239"/>
      <c r="NFV74" s="239"/>
      <c r="NFW74" s="239"/>
      <c r="NFX74" s="239"/>
      <c r="NFY74" s="239"/>
      <c r="NFZ74" s="239"/>
      <c r="NGA74" s="239"/>
      <c r="NGB74" s="239"/>
      <c r="NGC74" s="239"/>
      <c r="NGD74" s="239"/>
      <c r="NGE74" s="239"/>
      <c r="NGF74" s="239"/>
      <c r="NGG74" s="239"/>
      <c r="NGH74" s="239"/>
      <c r="NGI74" s="239"/>
      <c r="NGJ74" s="239"/>
      <c r="NGK74" s="239"/>
      <c r="NGL74" s="239"/>
      <c r="NGM74" s="239"/>
      <c r="NGN74" s="239"/>
      <c r="NGO74" s="239"/>
      <c r="NGP74" s="239"/>
      <c r="NGQ74" s="239"/>
      <c r="NGR74" s="239"/>
      <c r="NGS74" s="239"/>
      <c r="NGT74" s="239"/>
      <c r="NGU74" s="239"/>
      <c r="NGV74" s="239"/>
      <c r="NGW74" s="239"/>
      <c r="NGX74" s="239"/>
      <c r="NGY74" s="239"/>
      <c r="NGZ74" s="239"/>
      <c r="NHA74" s="239"/>
      <c r="NHB74" s="239"/>
      <c r="NHC74" s="239"/>
      <c r="NHD74" s="239"/>
      <c r="NHE74" s="239"/>
      <c r="NHF74" s="239"/>
      <c r="NHG74" s="239"/>
      <c r="NHH74" s="239"/>
      <c r="NHI74" s="239"/>
      <c r="NHJ74" s="239"/>
      <c r="NHK74" s="239"/>
      <c r="NHL74" s="239"/>
      <c r="NHM74" s="239"/>
      <c r="NHN74" s="239"/>
      <c r="NHO74" s="239"/>
      <c r="NHP74" s="239"/>
      <c r="NHQ74" s="239"/>
      <c r="NHR74" s="239"/>
      <c r="NHS74" s="239"/>
      <c r="NHT74" s="239"/>
      <c r="NHU74" s="239"/>
      <c r="NHV74" s="239"/>
      <c r="NHW74" s="239"/>
      <c r="NHX74" s="239"/>
      <c r="NHY74" s="239"/>
      <c r="NHZ74" s="239"/>
      <c r="NIA74" s="239"/>
      <c r="NIB74" s="239"/>
      <c r="NIC74" s="239"/>
      <c r="NID74" s="239"/>
      <c r="NIE74" s="239"/>
      <c r="NIF74" s="239"/>
      <c r="NIG74" s="239"/>
      <c r="NIH74" s="239"/>
      <c r="NII74" s="239"/>
      <c r="NIJ74" s="239"/>
      <c r="NIK74" s="239"/>
      <c r="NIL74" s="239"/>
      <c r="NIM74" s="239"/>
      <c r="NIN74" s="239"/>
      <c r="NIO74" s="239"/>
      <c r="NIP74" s="239"/>
      <c r="NIQ74" s="239"/>
      <c r="NIR74" s="239"/>
      <c r="NIS74" s="239"/>
      <c r="NIT74" s="239"/>
      <c r="NIU74" s="239"/>
      <c r="NIV74" s="239"/>
      <c r="NIW74" s="239"/>
      <c r="NIX74" s="239"/>
      <c r="NIY74" s="239"/>
      <c r="NIZ74" s="239"/>
      <c r="NJA74" s="239"/>
      <c r="NJB74" s="239"/>
      <c r="NJC74" s="239"/>
      <c r="NJD74" s="239"/>
      <c r="NJE74" s="239"/>
      <c r="NJF74" s="239"/>
      <c r="NJG74" s="239"/>
      <c r="NJH74" s="239"/>
      <c r="NJI74" s="239"/>
      <c r="NJJ74" s="239"/>
      <c r="NJK74" s="239"/>
      <c r="NJL74" s="239"/>
      <c r="NJM74" s="239"/>
      <c r="NJN74" s="239"/>
      <c r="NJO74" s="239"/>
      <c r="NJP74" s="239"/>
      <c r="NJQ74" s="239"/>
      <c r="NJR74" s="239"/>
      <c r="NJS74" s="239"/>
      <c r="NJT74" s="239"/>
      <c r="NJU74" s="239"/>
      <c r="NJV74" s="239"/>
      <c r="NJW74" s="239"/>
      <c r="NJX74" s="239"/>
      <c r="NJY74" s="239"/>
      <c r="NJZ74" s="239"/>
      <c r="NKA74" s="239"/>
      <c r="NKB74" s="239"/>
      <c r="NKC74" s="239"/>
      <c r="NKD74" s="239"/>
      <c r="NKE74" s="239"/>
      <c r="NKF74" s="239"/>
      <c r="NKG74" s="239"/>
      <c r="NKH74" s="239"/>
      <c r="NKI74" s="239"/>
      <c r="NKJ74" s="239"/>
      <c r="NKK74" s="239"/>
      <c r="NKL74" s="239"/>
      <c r="NKM74" s="239"/>
      <c r="NKN74" s="239"/>
      <c r="NKO74" s="239"/>
      <c r="NKP74" s="239"/>
      <c r="NKQ74" s="239"/>
      <c r="NKR74" s="239"/>
      <c r="NKS74" s="239"/>
      <c r="NKT74" s="239"/>
      <c r="NKU74" s="239"/>
      <c r="NKV74" s="239"/>
      <c r="NKW74" s="239"/>
      <c r="NKX74" s="239"/>
      <c r="NKY74" s="239"/>
      <c r="NKZ74" s="239"/>
      <c r="NLA74" s="239"/>
      <c r="NLB74" s="239"/>
      <c r="NLC74" s="239"/>
      <c r="NLD74" s="239"/>
      <c r="NLE74" s="239"/>
      <c r="NLF74" s="239"/>
      <c r="NLG74" s="239"/>
      <c r="NLH74" s="239"/>
      <c r="NLI74" s="239"/>
      <c r="NLJ74" s="239"/>
      <c r="NLK74" s="239"/>
      <c r="NLL74" s="239"/>
      <c r="NLM74" s="239"/>
      <c r="NLN74" s="239"/>
      <c r="NLO74" s="239"/>
      <c r="NLP74" s="239"/>
      <c r="NLQ74" s="239"/>
      <c r="NLR74" s="239"/>
      <c r="NLS74" s="239"/>
      <c r="NLT74" s="239"/>
      <c r="NLU74" s="239"/>
      <c r="NLV74" s="239"/>
      <c r="NLW74" s="239"/>
      <c r="NLX74" s="239"/>
      <c r="NLY74" s="239"/>
      <c r="NLZ74" s="239"/>
      <c r="NMA74" s="239"/>
      <c r="NMB74" s="239"/>
      <c r="NMC74" s="239"/>
      <c r="NMD74" s="239"/>
      <c r="NME74" s="239"/>
      <c r="NMF74" s="239"/>
      <c r="NMG74" s="239"/>
      <c r="NMH74" s="239"/>
      <c r="NMI74" s="239"/>
      <c r="NMJ74" s="239"/>
      <c r="NMK74" s="239"/>
      <c r="NML74" s="239"/>
      <c r="NMM74" s="239"/>
      <c r="NMN74" s="239"/>
      <c r="NMO74" s="239"/>
      <c r="NMP74" s="239"/>
      <c r="NMQ74" s="239"/>
      <c r="NMR74" s="239"/>
      <c r="NMS74" s="239"/>
      <c r="NMT74" s="239"/>
      <c r="NMU74" s="239"/>
      <c r="NMV74" s="239"/>
      <c r="NMW74" s="239"/>
      <c r="NMX74" s="239"/>
      <c r="NMY74" s="239"/>
      <c r="NMZ74" s="239"/>
      <c r="NNA74" s="239"/>
      <c r="NNB74" s="239"/>
      <c r="NNC74" s="239"/>
      <c r="NND74" s="239"/>
      <c r="NNE74" s="239"/>
      <c r="NNF74" s="239"/>
      <c r="NNG74" s="239"/>
      <c r="NNH74" s="239"/>
      <c r="NNI74" s="239"/>
      <c r="NNJ74" s="239"/>
      <c r="NNK74" s="239"/>
      <c r="NNL74" s="239"/>
      <c r="NNM74" s="239"/>
      <c r="NNN74" s="239"/>
      <c r="NNO74" s="239"/>
      <c r="NNP74" s="239"/>
      <c r="NNQ74" s="239"/>
      <c r="NNR74" s="239"/>
      <c r="NNS74" s="239"/>
      <c r="NNT74" s="239"/>
      <c r="NNU74" s="239"/>
      <c r="NNV74" s="239"/>
      <c r="NNW74" s="239"/>
      <c r="NNX74" s="239"/>
      <c r="NNY74" s="239"/>
      <c r="NNZ74" s="239"/>
      <c r="NOA74" s="239"/>
      <c r="NOB74" s="239"/>
      <c r="NOC74" s="239"/>
      <c r="NOD74" s="239"/>
      <c r="NOE74" s="239"/>
      <c r="NOF74" s="239"/>
      <c r="NOG74" s="239"/>
      <c r="NOH74" s="239"/>
      <c r="NOI74" s="239"/>
      <c r="NOJ74" s="239"/>
      <c r="NOK74" s="239"/>
      <c r="NOL74" s="239"/>
      <c r="NOM74" s="239"/>
      <c r="NON74" s="239"/>
      <c r="NOO74" s="239"/>
      <c r="NOP74" s="239"/>
      <c r="NOQ74" s="239"/>
      <c r="NOR74" s="239"/>
      <c r="NOS74" s="239"/>
      <c r="NOT74" s="239"/>
      <c r="NOU74" s="239"/>
      <c r="NOV74" s="239"/>
      <c r="NOW74" s="239"/>
      <c r="NOX74" s="239"/>
      <c r="NOY74" s="239"/>
      <c r="NOZ74" s="239"/>
      <c r="NPA74" s="239"/>
      <c r="NPB74" s="239"/>
      <c r="NPC74" s="239"/>
      <c r="NPD74" s="239"/>
      <c r="NPE74" s="239"/>
      <c r="NPF74" s="239"/>
      <c r="NPG74" s="239"/>
      <c r="NPH74" s="239"/>
      <c r="NPI74" s="239"/>
      <c r="NPJ74" s="239"/>
      <c r="NPK74" s="239"/>
      <c r="NPL74" s="239"/>
      <c r="NPM74" s="239"/>
      <c r="NPN74" s="239"/>
      <c r="NPO74" s="239"/>
      <c r="NPP74" s="239"/>
      <c r="NPQ74" s="239"/>
      <c r="NPR74" s="239"/>
      <c r="NPS74" s="239"/>
      <c r="NPT74" s="239"/>
      <c r="NPU74" s="239"/>
      <c r="NPV74" s="239"/>
      <c r="NPW74" s="239"/>
      <c r="NPX74" s="239"/>
      <c r="NPY74" s="239"/>
      <c r="NPZ74" s="239"/>
      <c r="NQA74" s="239"/>
      <c r="NQB74" s="239"/>
      <c r="NQC74" s="239"/>
      <c r="NQD74" s="239"/>
      <c r="NQE74" s="239"/>
      <c r="NQF74" s="239"/>
      <c r="NQG74" s="239"/>
      <c r="NQH74" s="239"/>
      <c r="NQI74" s="239"/>
      <c r="NQJ74" s="239"/>
      <c r="NQK74" s="239"/>
      <c r="NQL74" s="239"/>
      <c r="NQM74" s="239"/>
      <c r="NQN74" s="239"/>
      <c r="NQO74" s="239"/>
      <c r="NQP74" s="239"/>
      <c r="NQQ74" s="239"/>
      <c r="NQR74" s="239"/>
      <c r="NQS74" s="239"/>
      <c r="NQT74" s="239"/>
      <c r="NQU74" s="239"/>
      <c r="NQV74" s="239"/>
      <c r="NQW74" s="239"/>
      <c r="NQX74" s="239"/>
      <c r="NQY74" s="239"/>
      <c r="NQZ74" s="239"/>
      <c r="NRA74" s="239"/>
      <c r="NRB74" s="239"/>
      <c r="NRC74" s="239"/>
      <c r="NRD74" s="239"/>
      <c r="NRE74" s="239"/>
      <c r="NRF74" s="239"/>
      <c r="NRG74" s="239"/>
      <c r="NRH74" s="239"/>
      <c r="NRI74" s="239"/>
      <c r="NRJ74" s="239"/>
      <c r="NRK74" s="239"/>
      <c r="NRL74" s="239"/>
      <c r="NRM74" s="239"/>
      <c r="NRN74" s="239"/>
      <c r="NRO74" s="239"/>
      <c r="NRP74" s="239"/>
      <c r="NRQ74" s="239"/>
      <c r="NRR74" s="239"/>
      <c r="NRS74" s="239"/>
      <c r="NRT74" s="239"/>
      <c r="NRU74" s="239"/>
      <c r="NRV74" s="239"/>
      <c r="NRW74" s="239"/>
      <c r="NRX74" s="239"/>
      <c r="NRY74" s="239"/>
      <c r="NRZ74" s="239"/>
      <c r="NSA74" s="239"/>
      <c r="NSB74" s="239"/>
      <c r="NSC74" s="239"/>
      <c r="NSD74" s="239"/>
      <c r="NSE74" s="239"/>
      <c r="NSF74" s="239"/>
      <c r="NSG74" s="239"/>
      <c r="NSH74" s="239"/>
      <c r="NSI74" s="239"/>
      <c r="NSJ74" s="239"/>
      <c r="NSK74" s="239"/>
      <c r="NSL74" s="239"/>
      <c r="NSM74" s="239"/>
      <c r="NSN74" s="239"/>
      <c r="NSO74" s="239"/>
      <c r="NSP74" s="239"/>
      <c r="NSQ74" s="239"/>
      <c r="NSR74" s="239"/>
      <c r="NSS74" s="239"/>
      <c r="NST74" s="239"/>
      <c r="NSU74" s="239"/>
      <c r="NSV74" s="239"/>
      <c r="NSW74" s="239"/>
      <c r="NSX74" s="239"/>
      <c r="NSY74" s="239"/>
      <c r="NSZ74" s="239"/>
      <c r="NTA74" s="239"/>
      <c r="NTB74" s="239"/>
      <c r="NTC74" s="239"/>
      <c r="NTD74" s="239"/>
      <c r="NTE74" s="239"/>
      <c r="NTF74" s="239"/>
      <c r="NTG74" s="239"/>
      <c r="NTH74" s="239"/>
      <c r="NTI74" s="239"/>
      <c r="NTJ74" s="239"/>
      <c r="NTK74" s="239"/>
      <c r="NTL74" s="239"/>
      <c r="NTM74" s="239"/>
      <c r="NTN74" s="239"/>
      <c r="NTO74" s="239"/>
      <c r="NTP74" s="239"/>
      <c r="NTQ74" s="239"/>
      <c r="NTR74" s="239"/>
      <c r="NTS74" s="239"/>
      <c r="NTT74" s="239"/>
      <c r="NTU74" s="239"/>
      <c r="NTV74" s="239"/>
      <c r="NTW74" s="239"/>
      <c r="NTX74" s="239"/>
      <c r="NTY74" s="239"/>
      <c r="NTZ74" s="239"/>
      <c r="NUA74" s="239"/>
      <c r="NUB74" s="239"/>
      <c r="NUC74" s="239"/>
      <c r="NUD74" s="239"/>
      <c r="NUE74" s="239"/>
      <c r="NUF74" s="239"/>
      <c r="NUG74" s="239"/>
      <c r="NUH74" s="239"/>
      <c r="NUI74" s="239"/>
      <c r="NUJ74" s="239"/>
      <c r="NUK74" s="239"/>
      <c r="NUL74" s="239"/>
      <c r="NUM74" s="239"/>
      <c r="NUN74" s="239"/>
      <c r="NUO74" s="239"/>
      <c r="NUP74" s="239"/>
      <c r="NUQ74" s="239"/>
      <c r="NUR74" s="239"/>
      <c r="NUS74" s="239"/>
      <c r="NUT74" s="239"/>
      <c r="NUU74" s="239"/>
      <c r="NUV74" s="239"/>
      <c r="NUW74" s="239"/>
      <c r="NUX74" s="239"/>
      <c r="NUY74" s="239"/>
      <c r="NUZ74" s="239"/>
      <c r="NVA74" s="239"/>
      <c r="NVB74" s="239"/>
      <c r="NVC74" s="239"/>
      <c r="NVD74" s="239"/>
      <c r="NVE74" s="239"/>
      <c r="NVF74" s="239"/>
      <c r="NVG74" s="239"/>
      <c r="NVH74" s="239"/>
      <c r="NVI74" s="239"/>
      <c r="NVJ74" s="239"/>
      <c r="NVK74" s="239"/>
      <c r="NVL74" s="239"/>
      <c r="NVM74" s="239"/>
      <c r="NVN74" s="239"/>
      <c r="NVO74" s="239"/>
      <c r="NVP74" s="239"/>
      <c r="NVQ74" s="239"/>
      <c r="NVR74" s="239"/>
      <c r="NVS74" s="239"/>
      <c r="NVT74" s="239"/>
      <c r="NVU74" s="239"/>
      <c r="NVV74" s="239"/>
      <c r="NVW74" s="239"/>
      <c r="NVX74" s="239"/>
      <c r="NVY74" s="239"/>
      <c r="NVZ74" s="239"/>
      <c r="NWA74" s="239"/>
      <c r="NWB74" s="239"/>
      <c r="NWC74" s="239"/>
      <c r="NWD74" s="239"/>
      <c r="NWE74" s="239"/>
      <c r="NWF74" s="239"/>
      <c r="NWG74" s="239"/>
      <c r="NWH74" s="239"/>
      <c r="NWI74" s="239"/>
      <c r="NWJ74" s="239"/>
      <c r="NWK74" s="239"/>
      <c r="NWL74" s="239"/>
      <c r="NWM74" s="239"/>
      <c r="NWN74" s="239"/>
      <c r="NWO74" s="239"/>
      <c r="NWP74" s="239"/>
      <c r="NWQ74" s="239"/>
      <c r="NWR74" s="239"/>
      <c r="NWS74" s="239"/>
      <c r="NWT74" s="239"/>
      <c r="NWU74" s="239"/>
      <c r="NWV74" s="239"/>
      <c r="NWW74" s="239"/>
      <c r="NWX74" s="239"/>
      <c r="NWY74" s="239"/>
      <c r="NWZ74" s="239"/>
      <c r="NXA74" s="239"/>
      <c r="NXB74" s="239"/>
      <c r="NXC74" s="239"/>
      <c r="NXD74" s="239"/>
      <c r="NXE74" s="239"/>
      <c r="NXF74" s="239"/>
      <c r="NXG74" s="239"/>
      <c r="NXH74" s="239"/>
      <c r="NXI74" s="239"/>
      <c r="NXJ74" s="239"/>
      <c r="NXK74" s="239"/>
      <c r="NXL74" s="239"/>
      <c r="NXM74" s="239"/>
      <c r="NXN74" s="239"/>
      <c r="NXO74" s="239"/>
      <c r="NXP74" s="239"/>
      <c r="NXQ74" s="239"/>
      <c r="NXR74" s="239"/>
      <c r="NXS74" s="239"/>
      <c r="NXT74" s="239"/>
      <c r="NXU74" s="239"/>
      <c r="NXV74" s="239"/>
      <c r="NXW74" s="239"/>
      <c r="NXX74" s="239"/>
      <c r="NXY74" s="239"/>
      <c r="NXZ74" s="239"/>
      <c r="NYA74" s="239"/>
      <c r="NYB74" s="239"/>
      <c r="NYC74" s="239"/>
      <c r="NYD74" s="239"/>
      <c r="NYE74" s="239"/>
      <c r="NYF74" s="239"/>
      <c r="NYG74" s="239"/>
      <c r="NYH74" s="239"/>
      <c r="NYI74" s="239"/>
      <c r="NYJ74" s="239"/>
      <c r="NYK74" s="239"/>
      <c r="NYL74" s="239"/>
      <c r="NYM74" s="239"/>
      <c r="NYN74" s="239"/>
      <c r="NYO74" s="239"/>
      <c r="NYP74" s="239"/>
      <c r="NYQ74" s="239"/>
      <c r="NYR74" s="239"/>
      <c r="NYS74" s="239"/>
      <c r="NYT74" s="239"/>
      <c r="NYU74" s="239"/>
      <c r="NYV74" s="239"/>
      <c r="NYW74" s="239"/>
      <c r="NYX74" s="239"/>
      <c r="NYY74" s="239"/>
      <c r="NYZ74" s="239"/>
      <c r="NZA74" s="239"/>
      <c r="NZB74" s="239"/>
      <c r="NZC74" s="239"/>
      <c r="NZD74" s="239"/>
      <c r="NZE74" s="239"/>
      <c r="NZF74" s="239"/>
      <c r="NZG74" s="239"/>
      <c r="NZH74" s="239"/>
      <c r="NZI74" s="239"/>
      <c r="NZJ74" s="239"/>
      <c r="NZK74" s="239"/>
      <c r="NZL74" s="239"/>
      <c r="NZM74" s="239"/>
      <c r="NZN74" s="239"/>
      <c r="NZO74" s="239"/>
      <c r="NZP74" s="239"/>
      <c r="NZQ74" s="239"/>
      <c r="NZR74" s="239"/>
      <c r="NZS74" s="239"/>
      <c r="NZT74" s="239"/>
      <c r="NZU74" s="239"/>
      <c r="NZV74" s="239"/>
      <c r="NZW74" s="239"/>
      <c r="NZX74" s="239"/>
      <c r="NZY74" s="239"/>
      <c r="NZZ74" s="239"/>
      <c r="OAA74" s="239"/>
      <c r="OAB74" s="239"/>
      <c r="OAC74" s="239"/>
      <c r="OAD74" s="239"/>
      <c r="OAE74" s="239"/>
      <c r="OAF74" s="239"/>
      <c r="OAG74" s="239"/>
      <c r="OAH74" s="239"/>
      <c r="OAI74" s="239"/>
      <c r="OAJ74" s="239"/>
      <c r="OAK74" s="239"/>
      <c r="OAL74" s="239"/>
      <c r="OAM74" s="239"/>
      <c r="OAN74" s="239"/>
      <c r="OAO74" s="239"/>
      <c r="OAP74" s="239"/>
      <c r="OAQ74" s="239"/>
      <c r="OAR74" s="239"/>
      <c r="OAS74" s="239"/>
      <c r="OAT74" s="239"/>
      <c r="OAU74" s="239"/>
      <c r="OAV74" s="239"/>
      <c r="OAW74" s="239"/>
      <c r="OAX74" s="239"/>
      <c r="OAY74" s="239"/>
      <c r="OAZ74" s="239"/>
      <c r="OBA74" s="239"/>
      <c r="OBB74" s="239"/>
      <c r="OBC74" s="239"/>
      <c r="OBD74" s="239"/>
      <c r="OBE74" s="239"/>
      <c r="OBF74" s="239"/>
      <c r="OBG74" s="239"/>
      <c r="OBH74" s="239"/>
      <c r="OBI74" s="239"/>
      <c r="OBJ74" s="239"/>
      <c r="OBK74" s="239"/>
      <c r="OBL74" s="239"/>
      <c r="OBM74" s="239"/>
      <c r="OBN74" s="239"/>
      <c r="OBO74" s="239"/>
      <c r="OBP74" s="239"/>
      <c r="OBQ74" s="239"/>
      <c r="OBR74" s="239"/>
      <c r="OBS74" s="239"/>
      <c r="OBT74" s="239"/>
      <c r="OBU74" s="239"/>
      <c r="OBV74" s="239"/>
      <c r="OBW74" s="239"/>
      <c r="OBX74" s="239"/>
      <c r="OBY74" s="239"/>
      <c r="OBZ74" s="239"/>
      <c r="OCA74" s="239"/>
      <c r="OCB74" s="239"/>
      <c r="OCC74" s="239"/>
      <c r="OCD74" s="239"/>
      <c r="OCE74" s="239"/>
      <c r="OCF74" s="239"/>
      <c r="OCG74" s="239"/>
      <c r="OCH74" s="239"/>
      <c r="OCI74" s="239"/>
      <c r="OCJ74" s="239"/>
      <c r="OCK74" s="239"/>
      <c r="OCL74" s="239"/>
      <c r="OCM74" s="239"/>
      <c r="OCN74" s="239"/>
      <c r="OCO74" s="239"/>
      <c r="OCP74" s="239"/>
      <c r="OCQ74" s="239"/>
      <c r="OCR74" s="239"/>
      <c r="OCS74" s="239"/>
      <c r="OCT74" s="239"/>
      <c r="OCU74" s="239"/>
      <c r="OCV74" s="239"/>
      <c r="OCW74" s="239"/>
      <c r="OCX74" s="239"/>
      <c r="OCY74" s="239"/>
      <c r="OCZ74" s="239"/>
      <c r="ODA74" s="239"/>
      <c r="ODB74" s="239"/>
      <c r="ODC74" s="239"/>
      <c r="ODD74" s="239"/>
      <c r="ODE74" s="239"/>
      <c r="ODF74" s="239"/>
      <c r="ODG74" s="239"/>
      <c r="ODH74" s="239"/>
      <c r="ODI74" s="239"/>
      <c r="ODJ74" s="239"/>
      <c r="ODK74" s="239"/>
      <c r="ODL74" s="239"/>
      <c r="ODM74" s="239"/>
      <c r="ODN74" s="239"/>
      <c r="ODO74" s="239"/>
      <c r="ODP74" s="239"/>
      <c r="ODQ74" s="239"/>
      <c r="ODR74" s="239"/>
      <c r="ODS74" s="239"/>
      <c r="ODT74" s="239"/>
      <c r="ODU74" s="239"/>
      <c r="ODV74" s="239"/>
      <c r="ODW74" s="239"/>
      <c r="ODX74" s="239"/>
      <c r="ODY74" s="239"/>
      <c r="ODZ74" s="239"/>
      <c r="OEA74" s="239"/>
      <c r="OEB74" s="239"/>
      <c r="OEC74" s="239"/>
      <c r="OED74" s="239"/>
      <c r="OEE74" s="239"/>
      <c r="OEF74" s="239"/>
      <c r="OEG74" s="239"/>
      <c r="OEH74" s="239"/>
      <c r="OEI74" s="239"/>
      <c r="OEJ74" s="239"/>
      <c r="OEK74" s="239"/>
      <c r="OEL74" s="239"/>
      <c r="OEM74" s="239"/>
      <c r="OEN74" s="239"/>
      <c r="OEO74" s="239"/>
      <c r="OEP74" s="239"/>
      <c r="OEQ74" s="239"/>
      <c r="OER74" s="239"/>
      <c r="OES74" s="239"/>
      <c r="OET74" s="239"/>
      <c r="OEU74" s="239"/>
      <c r="OEV74" s="239"/>
      <c r="OEW74" s="239"/>
      <c r="OEX74" s="239"/>
      <c r="OEY74" s="239"/>
      <c r="OEZ74" s="239"/>
      <c r="OFA74" s="239"/>
      <c r="OFB74" s="239"/>
      <c r="OFC74" s="239"/>
      <c r="OFD74" s="239"/>
      <c r="OFE74" s="239"/>
      <c r="OFF74" s="239"/>
      <c r="OFG74" s="239"/>
      <c r="OFH74" s="239"/>
      <c r="OFI74" s="239"/>
      <c r="OFJ74" s="239"/>
      <c r="OFK74" s="239"/>
      <c r="OFL74" s="239"/>
      <c r="OFM74" s="239"/>
      <c r="OFN74" s="239"/>
      <c r="OFO74" s="239"/>
      <c r="OFP74" s="239"/>
      <c r="OFQ74" s="239"/>
      <c r="OFR74" s="239"/>
      <c r="OFS74" s="239"/>
      <c r="OFT74" s="239"/>
      <c r="OFU74" s="239"/>
      <c r="OFV74" s="239"/>
      <c r="OFW74" s="239"/>
      <c r="OFX74" s="239"/>
      <c r="OFY74" s="239"/>
      <c r="OFZ74" s="239"/>
      <c r="OGA74" s="239"/>
      <c r="OGB74" s="239"/>
      <c r="OGC74" s="239"/>
      <c r="OGD74" s="239"/>
      <c r="OGE74" s="239"/>
      <c r="OGF74" s="239"/>
      <c r="OGG74" s="239"/>
      <c r="OGH74" s="239"/>
      <c r="OGI74" s="239"/>
      <c r="OGJ74" s="239"/>
      <c r="OGK74" s="239"/>
      <c r="OGL74" s="239"/>
      <c r="OGM74" s="239"/>
      <c r="OGN74" s="239"/>
      <c r="OGO74" s="239"/>
      <c r="OGP74" s="239"/>
      <c r="OGQ74" s="239"/>
      <c r="OGR74" s="239"/>
      <c r="OGS74" s="239"/>
      <c r="OGT74" s="239"/>
      <c r="OGU74" s="239"/>
      <c r="OGV74" s="239"/>
      <c r="OGW74" s="239"/>
      <c r="OGX74" s="239"/>
      <c r="OGY74" s="239"/>
      <c r="OGZ74" s="239"/>
      <c r="OHA74" s="239"/>
      <c r="OHB74" s="239"/>
      <c r="OHC74" s="239"/>
      <c r="OHD74" s="239"/>
      <c r="OHE74" s="239"/>
      <c r="OHF74" s="239"/>
      <c r="OHG74" s="239"/>
      <c r="OHH74" s="239"/>
      <c r="OHI74" s="239"/>
      <c r="OHJ74" s="239"/>
      <c r="OHK74" s="239"/>
      <c r="OHL74" s="239"/>
      <c r="OHM74" s="239"/>
      <c r="OHN74" s="239"/>
      <c r="OHO74" s="239"/>
      <c r="OHP74" s="239"/>
      <c r="OHQ74" s="239"/>
      <c r="OHR74" s="239"/>
      <c r="OHS74" s="239"/>
      <c r="OHT74" s="239"/>
      <c r="OHU74" s="239"/>
      <c r="OHV74" s="239"/>
      <c r="OHW74" s="239"/>
      <c r="OHX74" s="239"/>
      <c r="OHY74" s="239"/>
      <c r="OHZ74" s="239"/>
      <c r="OIA74" s="239"/>
      <c r="OIB74" s="239"/>
      <c r="OIC74" s="239"/>
      <c r="OID74" s="239"/>
      <c r="OIE74" s="239"/>
      <c r="OIF74" s="239"/>
      <c r="OIG74" s="239"/>
      <c r="OIH74" s="239"/>
      <c r="OII74" s="239"/>
      <c r="OIJ74" s="239"/>
      <c r="OIK74" s="239"/>
      <c r="OIL74" s="239"/>
      <c r="OIM74" s="239"/>
      <c r="OIN74" s="239"/>
      <c r="OIO74" s="239"/>
      <c r="OIP74" s="239"/>
      <c r="OIQ74" s="239"/>
      <c r="OIR74" s="239"/>
      <c r="OIS74" s="239"/>
      <c r="OIT74" s="239"/>
      <c r="OIU74" s="239"/>
      <c r="OIV74" s="239"/>
      <c r="OIW74" s="239"/>
      <c r="OIX74" s="239"/>
      <c r="OIY74" s="239"/>
      <c r="OIZ74" s="239"/>
      <c r="OJA74" s="239"/>
      <c r="OJB74" s="239"/>
      <c r="OJC74" s="239"/>
      <c r="OJD74" s="239"/>
      <c r="OJE74" s="239"/>
      <c r="OJF74" s="239"/>
      <c r="OJG74" s="239"/>
      <c r="OJH74" s="239"/>
      <c r="OJI74" s="239"/>
      <c r="OJJ74" s="239"/>
      <c r="OJK74" s="239"/>
      <c r="OJL74" s="239"/>
      <c r="OJM74" s="239"/>
      <c r="OJN74" s="239"/>
      <c r="OJO74" s="239"/>
      <c r="OJP74" s="239"/>
      <c r="OJQ74" s="239"/>
      <c r="OJR74" s="239"/>
      <c r="OJS74" s="239"/>
      <c r="OJT74" s="239"/>
      <c r="OJU74" s="239"/>
      <c r="OJV74" s="239"/>
      <c r="OJW74" s="239"/>
      <c r="OJX74" s="239"/>
      <c r="OJY74" s="239"/>
      <c r="OJZ74" s="239"/>
      <c r="OKA74" s="239"/>
      <c r="OKB74" s="239"/>
      <c r="OKC74" s="239"/>
      <c r="OKD74" s="239"/>
      <c r="OKE74" s="239"/>
      <c r="OKF74" s="239"/>
      <c r="OKG74" s="239"/>
      <c r="OKH74" s="239"/>
      <c r="OKI74" s="239"/>
      <c r="OKJ74" s="239"/>
      <c r="OKK74" s="239"/>
      <c r="OKL74" s="239"/>
      <c r="OKM74" s="239"/>
      <c r="OKN74" s="239"/>
      <c r="OKO74" s="239"/>
      <c r="OKP74" s="239"/>
      <c r="OKQ74" s="239"/>
      <c r="OKR74" s="239"/>
      <c r="OKS74" s="239"/>
      <c r="OKT74" s="239"/>
      <c r="OKU74" s="239"/>
      <c r="OKV74" s="239"/>
      <c r="OKW74" s="239"/>
      <c r="OKX74" s="239"/>
      <c r="OKY74" s="239"/>
      <c r="OKZ74" s="239"/>
      <c r="OLA74" s="239"/>
      <c r="OLB74" s="239"/>
      <c r="OLC74" s="239"/>
      <c r="OLD74" s="239"/>
      <c r="OLE74" s="239"/>
      <c r="OLF74" s="239"/>
      <c r="OLG74" s="239"/>
      <c r="OLH74" s="239"/>
      <c r="OLI74" s="239"/>
      <c r="OLJ74" s="239"/>
      <c r="OLK74" s="239"/>
      <c r="OLL74" s="239"/>
      <c r="OLM74" s="239"/>
      <c r="OLN74" s="239"/>
      <c r="OLO74" s="239"/>
      <c r="OLP74" s="239"/>
      <c r="OLQ74" s="239"/>
      <c r="OLR74" s="239"/>
      <c r="OLS74" s="239"/>
      <c r="OLT74" s="239"/>
      <c r="OLU74" s="239"/>
      <c r="OLV74" s="239"/>
      <c r="OLW74" s="239"/>
      <c r="OLX74" s="239"/>
      <c r="OLY74" s="239"/>
      <c r="OLZ74" s="239"/>
      <c r="OMA74" s="239"/>
      <c r="OMB74" s="239"/>
      <c r="OMC74" s="239"/>
      <c r="OMD74" s="239"/>
      <c r="OME74" s="239"/>
      <c r="OMF74" s="239"/>
      <c r="OMG74" s="239"/>
      <c r="OMH74" s="239"/>
      <c r="OMI74" s="239"/>
      <c r="OMJ74" s="239"/>
      <c r="OMK74" s="239"/>
      <c r="OML74" s="239"/>
      <c r="OMM74" s="239"/>
      <c r="OMN74" s="239"/>
      <c r="OMO74" s="239"/>
      <c r="OMP74" s="239"/>
      <c r="OMQ74" s="239"/>
      <c r="OMR74" s="239"/>
      <c r="OMS74" s="239"/>
      <c r="OMT74" s="239"/>
      <c r="OMU74" s="239"/>
      <c r="OMV74" s="239"/>
      <c r="OMW74" s="239"/>
      <c r="OMX74" s="239"/>
      <c r="OMY74" s="239"/>
      <c r="OMZ74" s="239"/>
      <c r="ONA74" s="239"/>
      <c r="ONB74" s="239"/>
      <c r="ONC74" s="239"/>
      <c r="OND74" s="239"/>
      <c r="ONE74" s="239"/>
      <c r="ONF74" s="239"/>
      <c r="ONG74" s="239"/>
      <c r="ONH74" s="239"/>
      <c r="ONI74" s="239"/>
      <c r="ONJ74" s="239"/>
      <c r="ONK74" s="239"/>
      <c r="ONL74" s="239"/>
      <c r="ONM74" s="239"/>
      <c r="ONN74" s="239"/>
      <c r="ONO74" s="239"/>
      <c r="ONP74" s="239"/>
      <c r="ONQ74" s="239"/>
      <c r="ONR74" s="239"/>
      <c r="ONS74" s="239"/>
      <c r="ONT74" s="239"/>
      <c r="ONU74" s="239"/>
      <c r="ONV74" s="239"/>
      <c r="ONW74" s="239"/>
      <c r="ONX74" s="239"/>
      <c r="ONY74" s="239"/>
      <c r="ONZ74" s="239"/>
      <c r="OOA74" s="239"/>
      <c r="OOB74" s="239"/>
      <c r="OOC74" s="239"/>
      <c r="OOD74" s="239"/>
      <c r="OOE74" s="239"/>
      <c r="OOF74" s="239"/>
      <c r="OOG74" s="239"/>
      <c r="OOH74" s="239"/>
      <c r="OOI74" s="239"/>
      <c r="OOJ74" s="239"/>
      <c r="OOK74" s="239"/>
      <c r="OOL74" s="239"/>
      <c r="OOM74" s="239"/>
      <c r="OON74" s="239"/>
      <c r="OOO74" s="239"/>
      <c r="OOP74" s="239"/>
      <c r="OOQ74" s="239"/>
      <c r="OOR74" s="239"/>
      <c r="OOS74" s="239"/>
      <c r="OOT74" s="239"/>
      <c r="OOU74" s="239"/>
      <c r="OOV74" s="239"/>
      <c r="OOW74" s="239"/>
      <c r="OOX74" s="239"/>
      <c r="OOY74" s="239"/>
      <c r="OOZ74" s="239"/>
      <c r="OPA74" s="239"/>
      <c r="OPB74" s="239"/>
      <c r="OPC74" s="239"/>
      <c r="OPD74" s="239"/>
      <c r="OPE74" s="239"/>
      <c r="OPF74" s="239"/>
      <c r="OPG74" s="239"/>
      <c r="OPH74" s="239"/>
      <c r="OPI74" s="239"/>
      <c r="OPJ74" s="239"/>
      <c r="OPK74" s="239"/>
      <c r="OPL74" s="239"/>
      <c r="OPM74" s="239"/>
      <c r="OPN74" s="239"/>
      <c r="OPO74" s="239"/>
      <c r="OPP74" s="239"/>
      <c r="OPQ74" s="239"/>
      <c r="OPR74" s="239"/>
      <c r="OPS74" s="239"/>
      <c r="OPT74" s="239"/>
      <c r="OPU74" s="239"/>
      <c r="OPV74" s="239"/>
      <c r="OPW74" s="239"/>
      <c r="OPX74" s="239"/>
      <c r="OPY74" s="239"/>
      <c r="OPZ74" s="239"/>
      <c r="OQA74" s="239"/>
      <c r="OQB74" s="239"/>
      <c r="OQC74" s="239"/>
      <c r="OQD74" s="239"/>
      <c r="OQE74" s="239"/>
      <c r="OQF74" s="239"/>
      <c r="OQG74" s="239"/>
      <c r="OQH74" s="239"/>
      <c r="OQI74" s="239"/>
      <c r="OQJ74" s="239"/>
      <c r="OQK74" s="239"/>
      <c r="OQL74" s="239"/>
      <c r="OQM74" s="239"/>
      <c r="OQN74" s="239"/>
      <c r="OQO74" s="239"/>
      <c r="OQP74" s="239"/>
      <c r="OQQ74" s="239"/>
      <c r="OQR74" s="239"/>
      <c r="OQS74" s="239"/>
      <c r="OQT74" s="239"/>
      <c r="OQU74" s="239"/>
      <c r="OQV74" s="239"/>
      <c r="OQW74" s="239"/>
      <c r="OQX74" s="239"/>
      <c r="OQY74" s="239"/>
      <c r="OQZ74" s="239"/>
      <c r="ORA74" s="239"/>
      <c r="ORB74" s="239"/>
      <c r="ORC74" s="239"/>
      <c r="ORD74" s="239"/>
      <c r="ORE74" s="239"/>
      <c r="ORF74" s="239"/>
      <c r="ORG74" s="239"/>
      <c r="ORH74" s="239"/>
      <c r="ORI74" s="239"/>
      <c r="ORJ74" s="239"/>
      <c r="ORK74" s="239"/>
      <c r="ORL74" s="239"/>
      <c r="ORM74" s="239"/>
      <c r="ORN74" s="239"/>
      <c r="ORO74" s="239"/>
      <c r="ORP74" s="239"/>
      <c r="ORQ74" s="239"/>
      <c r="ORR74" s="239"/>
      <c r="ORS74" s="239"/>
      <c r="ORT74" s="239"/>
      <c r="ORU74" s="239"/>
      <c r="ORV74" s="239"/>
      <c r="ORW74" s="239"/>
      <c r="ORX74" s="239"/>
      <c r="ORY74" s="239"/>
      <c r="ORZ74" s="239"/>
      <c r="OSA74" s="239"/>
      <c r="OSB74" s="239"/>
      <c r="OSC74" s="239"/>
      <c r="OSD74" s="239"/>
      <c r="OSE74" s="239"/>
      <c r="OSF74" s="239"/>
      <c r="OSG74" s="239"/>
      <c r="OSH74" s="239"/>
      <c r="OSI74" s="239"/>
      <c r="OSJ74" s="239"/>
      <c r="OSK74" s="239"/>
      <c r="OSL74" s="239"/>
      <c r="OSM74" s="239"/>
      <c r="OSN74" s="239"/>
      <c r="OSO74" s="239"/>
      <c r="OSP74" s="239"/>
      <c r="OSQ74" s="239"/>
      <c r="OSR74" s="239"/>
      <c r="OSS74" s="239"/>
      <c r="OST74" s="239"/>
      <c r="OSU74" s="239"/>
      <c r="OSV74" s="239"/>
      <c r="OSW74" s="239"/>
      <c r="OSX74" s="239"/>
      <c r="OSY74" s="239"/>
      <c r="OSZ74" s="239"/>
      <c r="OTA74" s="239"/>
      <c r="OTB74" s="239"/>
      <c r="OTC74" s="239"/>
      <c r="OTD74" s="239"/>
      <c r="OTE74" s="239"/>
      <c r="OTF74" s="239"/>
      <c r="OTG74" s="239"/>
      <c r="OTH74" s="239"/>
      <c r="OTI74" s="239"/>
      <c r="OTJ74" s="239"/>
      <c r="OTK74" s="239"/>
      <c r="OTL74" s="239"/>
      <c r="OTM74" s="239"/>
      <c r="OTN74" s="239"/>
      <c r="OTO74" s="239"/>
      <c r="OTP74" s="239"/>
      <c r="OTQ74" s="239"/>
      <c r="OTR74" s="239"/>
      <c r="OTS74" s="239"/>
      <c r="OTT74" s="239"/>
      <c r="OTU74" s="239"/>
      <c r="OTV74" s="239"/>
      <c r="OTW74" s="239"/>
      <c r="OTX74" s="239"/>
      <c r="OTY74" s="239"/>
      <c r="OTZ74" s="239"/>
      <c r="OUA74" s="239"/>
      <c r="OUB74" s="239"/>
      <c r="OUC74" s="239"/>
      <c r="OUD74" s="239"/>
      <c r="OUE74" s="239"/>
      <c r="OUF74" s="239"/>
      <c r="OUG74" s="239"/>
      <c r="OUH74" s="239"/>
      <c r="OUI74" s="239"/>
      <c r="OUJ74" s="239"/>
      <c r="OUK74" s="239"/>
      <c r="OUL74" s="239"/>
      <c r="OUM74" s="239"/>
      <c r="OUN74" s="239"/>
      <c r="OUO74" s="239"/>
      <c r="OUP74" s="239"/>
      <c r="OUQ74" s="239"/>
      <c r="OUR74" s="239"/>
      <c r="OUS74" s="239"/>
      <c r="OUT74" s="239"/>
      <c r="OUU74" s="239"/>
      <c r="OUV74" s="239"/>
      <c r="OUW74" s="239"/>
      <c r="OUX74" s="239"/>
      <c r="OUY74" s="239"/>
      <c r="OUZ74" s="239"/>
      <c r="OVA74" s="239"/>
      <c r="OVB74" s="239"/>
      <c r="OVC74" s="239"/>
      <c r="OVD74" s="239"/>
      <c r="OVE74" s="239"/>
      <c r="OVF74" s="239"/>
      <c r="OVG74" s="239"/>
      <c r="OVH74" s="239"/>
      <c r="OVI74" s="239"/>
      <c r="OVJ74" s="239"/>
      <c r="OVK74" s="239"/>
      <c r="OVL74" s="239"/>
      <c r="OVM74" s="239"/>
      <c r="OVN74" s="239"/>
      <c r="OVO74" s="239"/>
      <c r="OVP74" s="239"/>
      <c r="OVQ74" s="239"/>
      <c r="OVR74" s="239"/>
      <c r="OVS74" s="239"/>
      <c r="OVT74" s="239"/>
      <c r="OVU74" s="239"/>
      <c r="OVV74" s="239"/>
      <c r="OVW74" s="239"/>
      <c r="OVX74" s="239"/>
      <c r="OVY74" s="239"/>
      <c r="OVZ74" s="239"/>
      <c r="OWA74" s="239"/>
      <c r="OWB74" s="239"/>
      <c r="OWC74" s="239"/>
      <c r="OWD74" s="239"/>
      <c r="OWE74" s="239"/>
      <c r="OWF74" s="239"/>
      <c r="OWG74" s="239"/>
      <c r="OWH74" s="239"/>
      <c r="OWI74" s="239"/>
      <c r="OWJ74" s="239"/>
      <c r="OWK74" s="239"/>
      <c r="OWL74" s="239"/>
      <c r="OWM74" s="239"/>
      <c r="OWN74" s="239"/>
      <c r="OWO74" s="239"/>
      <c r="OWP74" s="239"/>
      <c r="OWQ74" s="239"/>
      <c r="OWR74" s="239"/>
      <c r="OWS74" s="239"/>
      <c r="OWT74" s="239"/>
      <c r="OWU74" s="239"/>
      <c r="OWV74" s="239"/>
      <c r="OWW74" s="239"/>
      <c r="OWX74" s="239"/>
      <c r="OWY74" s="239"/>
      <c r="OWZ74" s="239"/>
      <c r="OXA74" s="239"/>
      <c r="OXB74" s="239"/>
      <c r="OXC74" s="239"/>
      <c r="OXD74" s="239"/>
      <c r="OXE74" s="239"/>
      <c r="OXF74" s="239"/>
      <c r="OXG74" s="239"/>
      <c r="OXH74" s="239"/>
      <c r="OXI74" s="239"/>
      <c r="OXJ74" s="239"/>
      <c r="OXK74" s="239"/>
      <c r="OXL74" s="239"/>
      <c r="OXM74" s="239"/>
      <c r="OXN74" s="239"/>
      <c r="OXO74" s="239"/>
      <c r="OXP74" s="239"/>
      <c r="OXQ74" s="239"/>
      <c r="OXR74" s="239"/>
      <c r="OXS74" s="239"/>
      <c r="OXT74" s="239"/>
      <c r="OXU74" s="239"/>
      <c r="OXV74" s="239"/>
      <c r="OXW74" s="239"/>
      <c r="OXX74" s="239"/>
      <c r="OXY74" s="239"/>
      <c r="OXZ74" s="239"/>
      <c r="OYA74" s="239"/>
      <c r="OYB74" s="239"/>
      <c r="OYC74" s="239"/>
      <c r="OYD74" s="239"/>
      <c r="OYE74" s="239"/>
      <c r="OYF74" s="239"/>
      <c r="OYG74" s="239"/>
      <c r="OYH74" s="239"/>
      <c r="OYI74" s="239"/>
      <c r="OYJ74" s="239"/>
      <c r="OYK74" s="239"/>
      <c r="OYL74" s="239"/>
      <c r="OYM74" s="239"/>
      <c r="OYN74" s="239"/>
      <c r="OYO74" s="239"/>
      <c r="OYP74" s="239"/>
      <c r="OYQ74" s="239"/>
      <c r="OYR74" s="239"/>
      <c r="OYS74" s="239"/>
      <c r="OYT74" s="239"/>
      <c r="OYU74" s="239"/>
      <c r="OYV74" s="239"/>
      <c r="OYW74" s="239"/>
      <c r="OYX74" s="239"/>
      <c r="OYY74" s="239"/>
      <c r="OYZ74" s="239"/>
      <c r="OZA74" s="239"/>
      <c r="OZB74" s="239"/>
      <c r="OZC74" s="239"/>
      <c r="OZD74" s="239"/>
      <c r="OZE74" s="239"/>
      <c r="OZF74" s="239"/>
      <c r="OZG74" s="239"/>
      <c r="OZH74" s="239"/>
      <c r="OZI74" s="239"/>
      <c r="OZJ74" s="239"/>
      <c r="OZK74" s="239"/>
      <c r="OZL74" s="239"/>
      <c r="OZM74" s="239"/>
      <c r="OZN74" s="239"/>
      <c r="OZO74" s="239"/>
      <c r="OZP74" s="239"/>
      <c r="OZQ74" s="239"/>
      <c r="OZR74" s="239"/>
      <c r="OZS74" s="239"/>
      <c r="OZT74" s="239"/>
      <c r="OZU74" s="239"/>
      <c r="OZV74" s="239"/>
      <c r="OZW74" s="239"/>
      <c r="OZX74" s="239"/>
      <c r="OZY74" s="239"/>
      <c r="OZZ74" s="239"/>
      <c r="PAA74" s="239"/>
      <c r="PAB74" s="239"/>
      <c r="PAC74" s="239"/>
      <c r="PAD74" s="239"/>
      <c r="PAE74" s="239"/>
      <c r="PAF74" s="239"/>
      <c r="PAG74" s="239"/>
      <c r="PAH74" s="239"/>
      <c r="PAI74" s="239"/>
      <c r="PAJ74" s="239"/>
      <c r="PAK74" s="239"/>
      <c r="PAL74" s="239"/>
      <c r="PAM74" s="239"/>
      <c r="PAN74" s="239"/>
      <c r="PAO74" s="239"/>
      <c r="PAP74" s="239"/>
      <c r="PAQ74" s="239"/>
      <c r="PAR74" s="239"/>
      <c r="PAS74" s="239"/>
      <c r="PAT74" s="239"/>
      <c r="PAU74" s="239"/>
      <c r="PAV74" s="239"/>
      <c r="PAW74" s="239"/>
      <c r="PAX74" s="239"/>
      <c r="PAY74" s="239"/>
      <c r="PAZ74" s="239"/>
      <c r="PBA74" s="239"/>
      <c r="PBB74" s="239"/>
      <c r="PBC74" s="239"/>
      <c r="PBD74" s="239"/>
      <c r="PBE74" s="239"/>
      <c r="PBF74" s="239"/>
      <c r="PBG74" s="239"/>
      <c r="PBH74" s="239"/>
      <c r="PBI74" s="239"/>
      <c r="PBJ74" s="239"/>
      <c r="PBK74" s="239"/>
      <c r="PBL74" s="239"/>
      <c r="PBM74" s="239"/>
      <c r="PBN74" s="239"/>
      <c r="PBO74" s="239"/>
      <c r="PBP74" s="239"/>
      <c r="PBQ74" s="239"/>
      <c r="PBR74" s="239"/>
      <c r="PBS74" s="239"/>
      <c r="PBT74" s="239"/>
      <c r="PBU74" s="239"/>
      <c r="PBV74" s="239"/>
      <c r="PBW74" s="239"/>
      <c r="PBX74" s="239"/>
      <c r="PBY74" s="239"/>
      <c r="PBZ74" s="239"/>
      <c r="PCA74" s="239"/>
      <c r="PCB74" s="239"/>
      <c r="PCC74" s="239"/>
      <c r="PCD74" s="239"/>
      <c r="PCE74" s="239"/>
      <c r="PCF74" s="239"/>
      <c r="PCG74" s="239"/>
      <c r="PCH74" s="239"/>
      <c r="PCI74" s="239"/>
      <c r="PCJ74" s="239"/>
      <c r="PCK74" s="239"/>
      <c r="PCL74" s="239"/>
      <c r="PCM74" s="239"/>
      <c r="PCN74" s="239"/>
      <c r="PCO74" s="239"/>
      <c r="PCP74" s="239"/>
      <c r="PCQ74" s="239"/>
      <c r="PCR74" s="239"/>
      <c r="PCS74" s="239"/>
      <c r="PCT74" s="239"/>
      <c r="PCU74" s="239"/>
      <c r="PCV74" s="239"/>
      <c r="PCW74" s="239"/>
      <c r="PCX74" s="239"/>
      <c r="PCY74" s="239"/>
      <c r="PCZ74" s="239"/>
      <c r="PDA74" s="239"/>
      <c r="PDB74" s="239"/>
      <c r="PDC74" s="239"/>
      <c r="PDD74" s="239"/>
      <c r="PDE74" s="239"/>
      <c r="PDF74" s="239"/>
      <c r="PDG74" s="239"/>
      <c r="PDH74" s="239"/>
      <c r="PDI74" s="239"/>
      <c r="PDJ74" s="239"/>
      <c r="PDK74" s="239"/>
      <c r="PDL74" s="239"/>
      <c r="PDM74" s="239"/>
      <c r="PDN74" s="239"/>
      <c r="PDO74" s="239"/>
      <c r="PDP74" s="239"/>
      <c r="PDQ74" s="239"/>
      <c r="PDR74" s="239"/>
      <c r="PDS74" s="239"/>
      <c r="PDT74" s="239"/>
      <c r="PDU74" s="239"/>
      <c r="PDV74" s="239"/>
      <c r="PDW74" s="239"/>
      <c r="PDX74" s="239"/>
      <c r="PDY74" s="239"/>
      <c r="PDZ74" s="239"/>
      <c r="PEA74" s="239"/>
      <c r="PEB74" s="239"/>
      <c r="PEC74" s="239"/>
      <c r="PED74" s="239"/>
      <c r="PEE74" s="239"/>
      <c r="PEF74" s="239"/>
      <c r="PEG74" s="239"/>
      <c r="PEH74" s="239"/>
      <c r="PEI74" s="239"/>
      <c r="PEJ74" s="239"/>
      <c r="PEK74" s="239"/>
      <c r="PEL74" s="239"/>
      <c r="PEM74" s="239"/>
      <c r="PEN74" s="239"/>
      <c r="PEO74" s="239"/>
      <c r="PEP74" s="239"/>
      <c r="PEQ74" s="239"/>
      <c r="PER74" s="239"/>
      <c r="PES74" s="239"/>
      <c r="PET74" s="239"/>
      <c r="PEU74" s="239"/>
      <c r="PEV74" s="239"/>
      <c r="PEW74" s="239"/>
      <c r="PEX74" s="239"/>
      <c r="PEY74" s="239"/>
      <c r="PEZ74" s="239"/>
      <c r="PFA74" s="239"/>
      <c r="PFB74" s="239"/>
      <c r="PFC74" s="239"/>
      <c r="PFD74" s="239"/>
      <c r="PFE74" s="239"/>
      <c r="PFF74" s="239"/>
      <c r="PFG74" s="239"/>
      <c r="PFH74" s="239"/>
      <c r="PFI74" s="239"/>
      <c r="PFJ74" s="239"/>
      <c r="PFK74" s="239"/>
      <c r="PFL74" s="239"/>
      <c r="PFM74" s="239"/>
      <c r="PFN74" s="239"/>
      <c r="PFO74" s="239"/>
      <c r="PFP74" s="239"/>
      <c r="PFQ74" s="239"/>
      <c r="PFR74" s="239"/>
      <c r="PFS74" s="239"/>
      <c r="PFT74" s="239"/>
      <c r="PFU74" s="239"/>
      <c r="PFV74" s="239"/>
      <c r="PFW74" s="239"/>
      <c r="PFX74" s="239"/>
      <c r="PFY74" s="239"/>
      <c r="PFZ74" s="239"/>
      <c r="PGA74" s="239"/>
      <c r="PGB74" s="239"/>
      <c r="PGC74" s="239"/>
      <c r="PGD74" s="239"/>
      <c r="PGE74" s="239"/>
      <c r="PGF74" s="239"/>
      <c r="PGG74" s="239"/>
      <c r="PGH74" s="239"/>
      <c r="PGI74" s="239"/>
      <c r="PGJ74" s="239"/>
      <c r="PGK74" s="239"/>
      <c r="PGL74" s="239"/>
      <c r="PGM74" s="239"/>
      <c r="PGN74" s="239"/>
      <c r="PGO74" s="239"/>
      <c r="PGP74" s="239"/>
      <c r="PGQ74" s="239"/>
      <c r="PGR74" s="239"/>
      <c r="PGS74" s="239"/>
      <c r="PGT74" s="239"/>
      <c r="PGU74" s="239"/>
      <c r="PGV74" s="239"/>
      <c r="PGW74" s="239"/>
      <c r="PGX74" s="239"/>
      <c r="PGY74" s="239"/>
      <c r="PGZ74" s="239"/>
      <c r="PHA74" s="239"/>
      <c r="PHB74" s="239"/>
      <c r="PHC74" s="239"/>
      <c r="PHD74" s="239"/>
      <c r="PHE74" s="239"/>
      <c r="PHF74" s="239"/>
      <c r="PHG74" s="239"/>
      <c r="PHH74" s="239"/>
      <c r="PHI74" s="239"/>
      <c r="PHJ74" s="239"/>
      <c r="PHK74" s="239"/>
      <c r="PHL74" s="239"/>
      <c r="PHM74" s="239"/>
      <c r="PHN74" s="239"/>
      <c r="PHO74" s="239"/>
      <c r="PHP74" s="239"/>
      <c r="PHQ74" s="239"/>
      <c r="PHR74" s="239"/>
      <c r="PHS74" s="239"/>
      <c r="PHT74" s="239"/>
      <c r="PHU74" s="239"/>
      <c r="PHV74" s="239"/>
      <c r="PHW74" s="239"/>
      <c r="PHX74" s="239"/>
      <c r="PHY74" s="239"/>
      <c r="PHZ74" s="239"/>
      <c r="PIA74" s="239"/>
      <c r="PIB74" s="239"/>
      <c r="PIC74" s="239"/>
      <c r="PID74" s="239"/>
      <c r="PIE74" s="239"/>
      <c r="PIF74" s="239"/>
      <c r="PIG74" s="239"/>
      <c r="PIH74" s="239"/>
      <c r="PII74" s="239"/>
      <c r="PIJ74" s="239"/>
      <c r="PIK74" s="239"/>
      <c r="PIL74" s="239"/>
      <c r="PIM74" s="239"/>
      <c r="PIN74" s="239"/>
      <c r="PIO74" s="239"/>
      <c r="PIP74" s="239"/>
      <c r="PIQ74" s="239"/>
      <c r="PIR74" s="239"/>
      <c r="PIS74" s="239"/>
      <c r="PIT74" s="239"/>
      <c r="PIU74" s="239"/>
      <c r="PIV74" s="239"/>
      <c r="PIW74" s="239"/>
      <c r="PIX74" s="239"/>
      <c r="PIY74" s="239"/>
      <c r="PIZ74" s="239"/>
      <c r="PJA74" s="239"/>
      <c r="PJB74" s="239"/>
      <c r="PJC74" s="239"/>
      <c r="PJD74" s="239"/>
      <c r="PJE74" s="239"/>
      <c r="PJF74" s="239"/>
      <c r="PJG74" s="239"/>
      <c r="PJH74" s="239"/>
      <c r="PJI74" s="239"/>
      <c r="PJJ74" s="239"/>
      <c r="PJK74" s="239"/>
      <c r="PJL74" s="239"/>
      <c r="PJM74" s="239"/>
      <c r="PJN74" s="239"/>
      <c r="PJO74" s="239"/>
      <c r="PJP74" s="239"/>
      <c r="PJQ74" s="239"/>
      <c r="PJR74" s="239"/>
      <c r="PJS74" s="239"/>
      <c r="PJT74" s="239"/>
      <c r="PJU74" s="239"/>
      <c r="PJV74" s="239"/>
      <c r="PJW74" s="239"/>
      <c r="PJX74" s="239"/>
      <c r="PJY74" s="239"/>
      <c r="PJZ74" s="239"/>
      <c r="PKA74" s="239"/>
      <c r="PKB74" s="239"/>
      <c r="PKC74" s="239"/>
      <c r="PKD74" s="239"/>
      <c r="PKE74" s="239"/>
      <c r="PKF74" s="239"/>
      <c r="PKG74" s="239"/>
      <c r="PKH74" s="239"/>
      <c r="PKI74" s="239"/>
      <c r="PKJ74" s="239"/>
      <c r="PKK74" s="239"/>
      <c r="PKL74" s="239"/>
      <c r="PKM74" s="239"/>
      <c r="PKN74" s="239"/>
      <c r="PKO74" s="239"/>
      <c r="PKP74" s="239"/>
      <c r="PKQ74" s="239"/>
      <c r="PKR74" s="239"/>
      <c r="PKS74" s="239"/>
      <c r="PKT74" s="239"/>
      <c r="PKU74" s="239"/>
      <c r="PKV74" s="239"/>
      <c r="PKW74" s="239"/>
      <c r="PKX74" s="239"/>
      <c r="PKY74" s="239"/>
      <c r="PKZ74" s="239"/>
      <c r="PLA74" s="239"/>
      <c r="PLB74" s="239"/>
      <c r="PLC74" s="239"/>
      <c r="PLD74" s="239"/>
      <c r="PLE74" s="239"/>
      <c r="PLF74" s="239"/>
      <c r="PLG74" s="239"/>
      <c r="PLH74" s="239"/>
      <c r="PLI74" s="239"/>
      <c r="PLJ74" s="239"/>
      <c r="PLK74" s="239"/>
      <c r="PLL74" s="239"/>
      <c r="PLM74" s="239"/>
      <c r="PLN74" s="239"/>
      <c r="PLO74" s="239"/>
      <c r="PLP74" s="239"/>
      <c r="PLQ74" s="239"/>
      <c r="PLR74" s="239"/>
      <c r="PLS74" s="239"/>
      <c r="PLT74" s="239"/>
      <c r="PLU74" s="239"/>
      <c r="PLV74" s="239"/>
      <c r="PLW74" s="239"/>
      <c r="PLX74" s="239"/>
      <c r="PLY74" s="239"/>
      <c r="PLZ74" s="239"/>
      <c r="PMA74" s="239"/>
      <c r="PMB74" s="239"/>
      <c r="PMC74" s="239"/>
      <c r="PMD74" s="239"/>
      <c r="PME74" s="239"/>
      <c r="PMF74" s="239"/>
      <c r="PMG74" s="239"/>
      <c r="PMH74" s="239"/>
      <c r="PMI74" s="239"/>
      <c r="PMJ74" s="239"/>
      <c r="PMK74" s="239"/>
      <c r="PML74" s="239"/>
      <c r="PMM74" s="239"/>
      <c r="PMN74" s="239"/>
      <c r="PMO74" s="239"/>
      <c r="PMP74" s="239"/>
      <c r="PMQ74" s="239"/>
      <c r="PMR74" s="239"/>
      <c r="PMS74" s="239"/>
      <c r="PMT74" s="239"/>
      <c r="PMU74" s="239"/>
      <c r="PMV74" s="239"/>
      <c r="PMW74" s="239"/>
      <c r="PMX74" s="239"/>
      <c r="PMY74" s="239"/>
      <c r="PMZ74" s="239"/>
      <c r="PNA74" s="239"/>
      <c r="PNB74" s="239"/>
      <c r="PNC74" s="239"/>
      <c r="PND74" s="239"/>
      <c r="PNE74" s="239"/>
      <c r="PNF74" s="239"/>
      <c r="PNG74" s="239"/>
      <c r="PNH74" s="239"/>
      <c r="PNI74" s="239"/>
      <c r="PNJ74" s="239"/>
      <c r="PNK74" s="239"/>
      <c r="PNL74" s="239"/>
      <c r="PNM74" s="239"/>
      <c r="PNN74" s="239"/>
      <c r="PNO74" s="239"/>
      <c r="PNP74" s="239"/>
      <c r="PNQ74" s="239"/>
      <c r="PNR74" s="239"/>
      <c r="PNS74" s="239"/>
      <c r="PNT74" s="239"/>
      <c r="PNU74" s="239"/>
      <c r="PNV74" s="239"/>
      <c r="PNW74" s="239"/>
      <c r="PNX74" s="239"/>
      <c r="PNY74" s="239"/>
      <c r="PNZ74" s="239"/>
      <c r="POA74" s="239"/>
      <c r="POB74" s="239"/>
      <c r="POC74" s="239"/>
      <c r="POD74" s="239"/>
      <c r="POE74" s="239"/>
      <c r="POF74" s="239"/>
      <c r="POG74" s="239"/>
      <c r="POH74" s="239"/>
      <c r="POI74" s="239"/>
      <c r="POJ74" s="239"/>
      <c r="POK74" s="239"/>
      <c r="POL74" s="239"/>
      <c r="POM74" s="239"/>
      <c r="PON74" s="239"/>
      <c r="POO74" s="239"/>
      <c r="POP74" s="239"/>
      <c r="POQ74" s="239"/>
      <c r="POR74" s="239"/>
      <c r="POS74" s="239"/>
      <c r="POT74" s="239"/>
      <c r="POU74" s="239"/>
      <c r="POV74" s="239"/>
      <c r="POW74" s="239"/>
      <c r="POX74" s="239"/>
      <c r="POY74" s="239"/>
      <c r="POZ74" s="239"/>
      <c r="PPA74" s="239"/>
      <c r="PPB74" s="239"/>
      <c r="PPC74" s="239"/>
      <c r="PPD74" s="239"/>
      <c r="PPE74" s="239"/>
      <c r="PPF74" s="239"/>
      <c r="PPG74" s="239"/>
      <c r="PPH74" s="239"/>
      <c r="PPI74" s="239"/>
      <c r="PPJ74" s="239"/>
      <c r="PPK74" s="239"/>
      <c r="PPL74" s="239"/>
      <c r="PPM74" s="239"/>
      <c r="PPN74" s="239"/>
      <c r="PPO74" s="239"/>
      <c r="PPP74" s="239"/>
      <c r="PPQ74" s="239"/>
      <c r="PPR74" s="239"/>
      <c r="PPS74" s="239"/>
      <c r="PPT74" s="239"/>
      <c r="PPU74" s="239"/>
      <c r="PPV74" s="239"/>
      <c r="PPW74" s="239"/>
      <c r="PPX74" s="239"/>
      <c r="PPY74" s="239"/>
      <c r="PPZ74" s="239"/>
      <c r="PQA74" s="239"/>
      <c r="PQB74" s="239"/>
      <c r="PQC74" s="239"/>
      <c r="PQD74" s="239"/>
      <c r="PQE74" s="239"/>
      <c r="PQF74" s="239"/>
      <c r="PQG74" s="239"/>
      <c r="PQH74" s="239"/>
      <c r="PQI74" s="239"/>
      <c r="PQJ74" s="239"/>
      <c r="PQK74" s="239"/>
      <c r="PQL74" s="239"/>
      <c r="PQM74" s="239"/>
      <c r="PQN74" s="239"/>
      <c r="PQO74" s="239"/>
      <c r="PQP74" s="239"/>
      <c r="PQQ74" s="239"/>
      <c r="PQR74" s="239"/>
      <c r="PQS74" s="239"/>
      <c r="PQT74" s="239"/>
      <c r="PQU74" s="239"/>
      <c r="PQV74" s="239"/>
      <c r="PQW74" s="239"/>
      <c r="PQX74" s="239"/>
      <c r="PQY74" s="239"/>
      <c r="PQZ74" s="239"/>
      <c r="PRA74" s="239"/>
      <c r="PRB74" s="239"/>
      <c r="PRC74" s="239"/>
      <c r="PRD74" s="239"/>
      <c r="PRE74" s="239"/>
      <c r="PRF74" s="239"/>
      <c r="PRG74" s="239"/>
      <c r="PRH74" s="239"/>
      <c r="PRI74" s="239"/>
      <c r="PRJ74" s="239"/>
      <c r="PRK74" s="239"/>
      <c r="PRL74" s="239"/>
      <c r="PRM74" s="239"/>
      <c r="PRN74" s="239"/>
      <c r="PRO74" s="239"/>
      <c r="PRP74" s="239"/>
      <c r="PRQ74" s="239"/>
      <c r="PRR74" s="239"/>
      <c r="PRS74" s="239"/>
      <c r="PRT74" s="239"/>
      <c r="PRU74" s="239"/>
      <c r="PRV74" s="239"/>
      <c r="PRW74" s="239"/>
      <c r="PRX74" s="239"/>
      <c r="PRY74" s="239"/>
      <c r="PRZ74" s="239"/>
      <c r="PSA74" s="239"/>
      <c r="PSB74" s="239"/>
      <c r="PSC74" s="239"/>
      <c r="PSD74" s="239"/>
      <c r="PSE74" s="239"/>
      <c r="PSF74" s="239"/>
      <c r="PSG74" s="239"/>
      <c r="PSH74" s="239"/>
      <c r="PSI74" s="239"/>
      <c r="PSJ74" s="239"/>
      <c r="PSK74" s="239"/>
      <c r="PSL74" s="239"/>
      <c r="PSM74" s="239"/>
      <c r="PSN74" s="239"/>
      <c r="PSO74" s="239"/>
      <c r="PSP74" s="239"/>
      <c r="PSQ74" s="239"/>
      <c r="PSR74" s="239"/>
      <c r="PSS74" s="239"/>
      <c r="PST74" s="239"/>
      <c r="PSU74" s="239"/>
      <c r="PSV74" s="239"/>
      <c r="PSW74" s="239"/>
      <c r="PSX74" s="239"/>
      <c r="PSY74" s="239"/>
      <c r="PSZ74" s="239"/>
      <c r="PTA74" s="239"/>
      <c r="PTB74" s="239"/>
      <c r="PTC74" s="239"/>
      <c r="PTD74" s="239"/>
      <c r="PTE74" s="239"/>
      <c r="PTF74" s="239"/>
      <c r="PTG74" s="239"/>
      <c r="PTH74" s="239"/>
      <c r="PTI74" s="239"/>
      <c r="PTJ74" s="239"/>
      <c r="PTK74" s="239"/>
      <c r="PTL74" s="239"/>
      <c r="PTM74" s="239"/>
      <c r="PTN74" s="239"/>
      <c r="PTO74" s="239"/>
      <c r="PTP74" s="239"/>
      <c r="PTQ74" s="239"/>
      <c r="PTR74" s="239"/>
      <c r="PTS74" s="239"/>
      <c r="PTT74" s="239"/>
      <c r="PTU74" s="239"/>
      <c r="PTV74" s="239"/>
      <c r="PTW74" s="239"/>
      <c r="PTX74" s="239"/>
      <c r="PTY74" s="239"/>
      <c r="PTZ74" s="239"/>
      <c r="PUA74" s="239"/>
      <c r="PUB74" s="239"/>
      <c r="PUC74" s="239"/>
      <c r="PUD74" s="239"/>
      <c r="PUE74" s="239"/>
      <c r="PUF74" s="239"/>
      <c r="PUG74" s="239"/>
      <c r="PUH74" s="239"/>
      <c r="PUI74" s="239"/>
      <c r="PUJ74" s="239"/>
      <c r="PUK74" s="239"/>
      <c r="PUL74" s="239"/>
      <c r="PUM74" s="239"/>
      <c r="PUN74" s="239"/>
      <c r="PUO74" s="239"/>
      <c r="PUP74" s="239"/>
      <c r="PUQ74" s="239"/>
      <c r="PUR74" s="239"/>
      <c r="PUS74" s="239"/>
      <c r="PUT74" s="239"/>
      <c r="PUU74" s="239"/>
      <c r="PUV74" s="239"/>
      <c r="PUW74" s="239"/>
      <c r="PUX74" s="239"/>
      <c r="PUY74" s="239"/>
      <c r="PUZ74" s="239"/>
      <c r="PVA74" s="239"/>
      <c r="PVB74" s="239"/>
      <c r="PVC74" s="239"/>
      <c r="PVD74" s="239"/>
      <c r="PVE74" s="239"/>
      <c r="PVF74" s="239"/>
      <c r="PVG74" s="239"/>
      <c r="PVH74" s="239"/>
      <c r="PVI74" s="239"/>
      <c r="PVJ74" s="239"/>
      <c r="PVK74" s="239"/>
      <c r="PVL74" s="239"/>
      <c r="PVM74" s="239"/>
      <c r="PVN74" s="239"/>
      <c r="PVO74" s="239"/>
      <c r="PVP74" s="239"/>
      <c r="PVQ74" s="239"/>
      <c r="PVR74" s="239"/>
      <c r="PVS74" s="239"/>
      <c r="PVT74" s="239"/>
      <c r="PVU74" s="239"/>
      <c r="PVV74" s="239"/>
      <c r="PVW74" s="239"/>
      <c r="PVX74" s="239"/>
      <c r="PVY74" s="239"/>
      <c r="PVZ74" s="239"/>
      <c r="PWA74" s="239"/>
      <c r="PWB74" s="239"/>
      <c r="PWC74" s="239"/>
      <c r="PWD74" s="239"/>
      <c r="PWE74" s="239"/>
      <c r="PWF74" s="239"/>
      <c r="PWG74" s="239"/>
      <c r="PWH74" s="239"/>
      <c r="PWI74" s="239"/>
      <c r="PWJ74" s="239"/>
      <c r="PWK74" s="239"/>
      <c r="PWL74" s="239"/>
      <c r="PWM74" s="239"/>
      <c r="PWN74" s="239"/>
      <c r="PWO74" s="239"/>
      <c r="PWP74" s="239"/>
      <c r="PWQ74" s="239"/>
      <c r="PWR74" s="239"/>
      <c r="PWS74" s="239"/>
      <c r="PWT74" s="239"/>
      <c r="PWU74" s="239"/>
      <c r="PWV74" s="239"/>
      <c r="PWW74" s="239"/>
      <c r="PWX74" s="239"/>
      <c r="PWY74" s="239"/>
      <c r="PWZ74" s="239"/>
      <c r="PXA74" s="239"/>
      <c r="PXB74" s="239"/>
      <c r="PXC74" s="239"/>
      <c r="PXD74" s="239"/>
      <c r="PXE74" s="239"/>
      <c r="PXF74" s="239"/>
      <c r="PXG74" s="239"/>
      <c r="PXH74" s="239"/>
      <c r="PXI74" s="239"/>
      <c r="PXJ74" s="239"/>
      <c r="PXK74" s="239"/>
      <c r="PXL74" s="239"/>
      <c r="PXM74" s="239"/>
      <c r="PXN74" s="239"/>
      <c r="PXO74" s="239"/>
      <c r="PXP74" s="239"/>
      <c r="PXQ74" s="239"/>
      <c r="PXR74" s="239"/>
      <c r="PXS74" s="239"/>
      <c r="PXT74" s="239"/>
      <c r="PXU74" s="239"/>
      <c r="PXV74" s="239"/>
      <c r="PXW74" s="239"/>
      <c r="PXX74" s="239"/>
      <c r="PXY74" s="239"/>
      <c r="PXZ74" s="239"/>
      <c r="PYA74" s="239"/>
      <c r="PYB74" s="239"/>
      <c r="PYC74" s="239"/>
      <c r="PYD74" s="239"/>
      <c r="PYE74" s="239"/>
      <c r="PYF74" s="239"/>
      <c r="PYG74" s="239"/>
      <c r="PYH74" s="239"/>
      <c r="PYI74" s="239"/>
      <c r="PYJ74" s="239"/>
      <c r="PYK74" s="239"/>
      <c r="PYL74" s="239"/>
      <c r="PYM74" s="239"/>
      <c r="PYN74" s="239"/>
      <c r="PYO74" s="239"/>
      <c r="PYP74" s="239"/>
      <c r="PYQ74" s="239"/>
      <c r="PYR74" s="239"/>
      <c r="PYS74" s="239"/>
      <c r="PYT74" s="239"/>
      <c r="PYU74" s="239"/>
      <c r="PYV74" s="239"/>
      <c r="PYW74" s="239"/>
      <c r="PYX74" s="239"/>
      <c r="PYY74" s="239"/>
      <c r="PYZ74" s="239"/>
      <c r="PZA74" s="239"/>
      <c r="PZB74" s="239"/>
      <c r="PZC74" s="239"/>
      <c r="PZD74" s="239"/>
      <c r="PZE74" s="239"/>
      <c r="PZF74" s="239"/>
      <c r="PZG74" s="239"/>
      <c r="PZH74" s="239"/>
      <c r="PZI74" s="239"/>
      <c r="PZJ74" s="239"/>
      <c r="PZK74" s="239"/>
      <c r="PZL74" s="239"/>
      <c r="PZM74" s="239"/>
      <c r="PZN74" s="239"/>
      <c r="PZO74" s="239"/>
      <c r="PZP74" s="239"/>
      <c r="PZQ74" s="239"/>
      <c r="PZR74" s="239"/>
      <c r="PZS74" s="239"/>
      <c r="PZT74" s="239"/>
      <c r="PZU74" s="239"/>
      <c r="PZV74" s="239"/>
      <c r="PZW74" s="239"/>
      <c r="PZX74" s="239"/>
      <c r="PZY74" s="239"/>
      <c r="PZZ74" s="239"/>
      <c r="QAA74" s="239"/>
      <c r="QAB74" s="239"/>
      <c r="QAC74" s="239"/>
      <c r="QAD74" s="239"/>
      <c r="QAE74" s="239"/>
      <c r="QAF74" s="239"/>
      <c r="QAG74" s="239"/>
      <c r="QAH74" s="239"/>
      <c r="QAI74" s="239"/>
      <c r="QAJ74" s="239"/>
      <c r="QAK74" s="239"/>
      <c r="QAL74" s="239"/>
      <c r="QAM74" s="239"/>
      <c r="QAN74" s="239"/>
      <c r="QAO74" s="239"/>
      <c r="QAP74" s="239"/>
      <c r="QAQ74" s="239"/>
      <c r="QAR74" s="239"/>
      <c r="QAS74" s="239"/>
      <c r="QAT74" s="239"/>
      <c r="QAU74" s="239"/>
      <c r="QAV74" s="239"/>
      <c r="QAW74" s="239"/>
      <c r="QAX74" s="239"/>
      <c r="QAY74" s="239"/>
      <c r="QAZ74" s="239"/>
      <c r="QBA74" s="239"/>
      <c r="QBB74" s="239"/>
      <c r="QBC74" s="239"/>
      <c r="QBD74" s="239"/>
      <c r="QBE74" s="239"/>
      <c r="QBF74" s="239"/>
      <c r="QBG74" s="239"/>
      <c r="QBH74" s="239"/>
      <c r="QBI74" s="239"/>
      <c r="QBJ74" s="239"/>
      <c r="QBK74" s="239"/>
      <c r="QBL74" s="239"/>
      <c r="QBM74" s="239"/>
      <c r="QBN74" s="239"/>
      <c r="QBO74" s="239"/>
      <c r="QBP74" s="239"/>
      <c r="QBQ74" s="239"/>
      <c r="QBR74" s="239"/>
      <c r="QBS74" s="239"/>
      <c r="QBT74" s="239"/>
      <c r="QBU74" s="239"/>
      <c r="QBV74" s="239"/>
      <c r="QBW74" s="239"/>
      <c r="QBX74" s="239"/>
      <c r="QBY74" s="239"/>
      <c r="QBZ74" s="239"/>
      <c r="QCA74" s="239"/>
      <c r="QCB74" s="239"/>
      <c r="QCC74" s="239"/>
      <c r="QCD74" s="239"/>
      <c r="QCE74" s="239"/>
      <c r="QCF74" s="239"/>
      <c r="QCG74" s="239"/>
      <c r="QCH74" s="239"/>
      <c r="QCI74" s="239"/>
      <c r="QCJ74" s="239"/>
      <c r="QCK74" s="239"/>
      <c r="QCL74" s="239"/>
      <c r="QCM74" s="239"/>
      <c r="QCN74" s="239"/>
      <c r="QCO74" s="239"/>
      <c r="QCP74" s="239"/>
      <c r="QCQ74" s="239"/>
      <c r="QCR74" s="239"/>
      <c r="QCS74" s="239"/>
      <c r="QCT74" s="239"/>
      <c r="QCU74" s="239"/>
      <c r="QCV74" s="239"/>
      <c r="QCW74" s="239"/>
      <c r="QCX74" s="239"/>
      <c r="QCY74" s="239"/>
      <c r="QCZ74" s="239"/>
      <c r="QDA74" s="239"/>
      <c r="QDB74" s="239"/>
      <c r="QDC74" s="239"/>
      <c r="QDD74" s="239"/>
      <c r="QDE74" s="239"/>
      <c r="QDF74" s="239"/>
      <c r="QDG74" s="239"/>
      <c r="QDH74" s="239"/>
      <c r="QDI74" s="239"/>
      <c r="QDJ74" s="239"/>
      <c r="QDK74" s="239"/>
      <c r="QDL74" s="239"/>
      <c r="QDM74" s="239"/>
      <c r="QDN74" s="239"/>
      <c r="QDO74" s="239"/>
      <c r="QDP74" s="239"/>
      <c r="QDQ74" s="239"/>
      <c r="QDR74" s="239"/>
      <c r="QDS74" s="239"/>
      <c r="QDT74" s="239"/>
      <c r="QDU74" s="239"/>
      <c r="QDV74" s="239"/>
      <c r="QDW74" s="239"/>
      <c r="QDX74" s="239"/>
      <c r="QDY74" s="239"/>
      <c r="QDZ74" s="239"/>
      <c r="QEA74" s="239"/>
      <c r="QEB74" s="239"/>
      <c r="QEC74" s="239"/>
      <c r="QED74" s="239"/>
      <c r="QEE74" s="239"/>
      <c r="QEF74" s="239"/>
      <c r="QEG74" s="239"/>
      <c r="QEH74" s="239"/>
      <c r="QEI74" s="239"/>
      <c r="QEJ74" s="239"/>
      <c r="QEK74" s="239"/>
      <c r="QEL74" s="239"/>
      <c r="QEM74" s="239"/>
      <c r="QEN74" s="239"/>
      <c r="QEO74" s="239"/>
      <c r="QEP74" s="239"/>
      <c r="QEQ74" s="239"/>
      <c r="QER74" s="239"/>
      <c r="QES74" s="239"/>
      <c r="QET74" s="239"/>
      <c r="QEU74" s="239"/>
      <c r="QEV74" s="239"/>
      <c r="QEW74" s="239"/>
      <c r="QEX74" s="239"/>
      <c r="QEY74" s="239"/>
      <c r="QEZ74" s="239"/>
      <c r="QFA74" s="239"/>
      <c r="QFB74" s="239"/>
      <c r="QFC74" s="239"/>
      <c r="QFD74" s="239"/>
      <c r="QFE74" s="239"/>
      <c r="QFF74" s="239"/>
      <c r="QFG74" s="239"/>
      <c r="QFH74" s="239"/>
      <c r="QFI74" s="239"/>
      <c r="QFJ74" s="239"/>
      <c r="QFK74" s="239"/>
      <c r="QFL74" s="239"/>
      <c r="QFM74" s="239"/>
      <c r="QFN74" s="239"/>
      <c r="QFO74" s="239"/>
      <c r="QFP74" s="239"/>
      <c r="QFQ74" s="239"/>
      <c r="QFR74" s="239"/>
      <c r="QFS74" s="239"/>
      <c r="QFT74" s="239"/>
      <c r="QFU74" s="239"/>
      <c r="QFV74" s="239"/>
      <c r="QFW74" s="239"/>
      <c r="QFX74" s="239"/>
      <c r="QFY74" s="239"/>
      <c r="QFZ74" s="239"/>
      <c r="QGA74" s="239"/>
      <c r="QGB74" s="239"/>
      <c r="QGC74" s="239"/>
      <c r="QGD74" s="239"/>
      <c r="QGE74" s="239"/>
      <c r="QGF74" s="239"/>
      <c r="QGG74" s="239"/>
      <c r="QGH74" s="239"/>
      <c r="QGI74" s="239"/>
      <c r="QGJ74" s="239"/>
      <c r="QGK74" s="239"/>
      <c r="QGL74" s="239"/>
      <c r="QGM74" s="239"/>
      <c r="QGN74" s="239"/>
      <c r="QGO74" s="239"/>
      <c r="QGP74" s="239"/>
      <c r="QGQ74" s="239"/>
      <c r="QGR74" s="239"/>
      <c r="QGS74" s="239"/>
      <c r="QGT74" s="239"/>
      <c r="QGU74" s="239"/>
      <c r="QGV74" s="239"/>
      <c r="QGW74" s="239"/>
      <c r="QGX74" s="239"/>
      <c r="QGY74" s="239"/>
      <c r="QGZ74" s="239"/>
      <c r="QHA74" s="239"/>
      <c r="QHB74" s="239"/>
      <c r="QHC74" s="239"/>
      <c r="QHD74" s="239"/>
      <c r="QHE74" s="239"/>
      <c r="QHF74" s="239"/>
      <c r="QHG74" s="239"/>
      <c r="QHH74" s="239"/>
      <c r="QHI74" s="239"/>
      <c r="QHJ74" s="239"/>
      <c r="QHK74" s="239"/>
      <c r="QHL74" s="239"/>
      <c r="QHM74" s="239"/>
      <c r="QHN74" s="239"/>
      <c r="QHO74" s="239"/>
      <c r="QHP74" s="239"/>
      <c r="QHQ74" s="239"/>
      <c r="QHR74" s="239"/>
      <c r="QHS74" s="239"/>
      <c r="QHT74" s="239"/>
      <c r="QHU74" s="239"/>
      <c r="QHV74" s="239"/>
      <c r="QHW74" s="239"/>
      <c r="QHX74" s="239"/>
      <c r="QHY74" s="239"/>
      <c r="QHZ74" s="239"/>
      <c r="QIA74" s="239"/>
      <c r="QIB74" s="239"/>
      <c r="QIC74" s="239"/>
      <c r="QID74" s="239"/>
      <c r="QIE74" s="239"/>
      <c r="QIF74" s="239"/>
      <c r="QIG74" s="239"/>
      <c r="QIH74" s="239"/>
      <c r="QII74" s="239"/>
      <c r="QIJ74" s="239"/>
      <c r="QIK74" s="239"/>
      <c r="QIL74" s="239"/>
      <c r="QIM74" s="239"/>
      <c r="QIN74" s="239"/>
      <c r="QIO74" s="239"/>
      <c r="QIP74" s="239"/>
      <c r="QIQ74" s="239"/>
      <c r="QIR74" s="239"/>
      <c r="QIS74" s="239"/>
      <c r="QIT74" s="239"/>
      <c r="QIU74" s="239"/>
      <c r="QIV74" s="239"/>
      <c r="QIW74" s="239"/>
      <c r="QIX74" s="239"/>
      <c r="QIY74" s="239"/>
      <c r="QIZ74" s="239"/>
      <c r="QJA74" s="239"/>
      <c r="QJB74" s="239"/>
      <c r="QJC74" s="239"/>
      <c r="QJD74" s="239"/>
      <c r="QJE74" s="239"/>
      <c r="QJF74" s="239"/>
      <c r="QJG74" s="239"/>
      <c r="QJH74" s="239"/>
      <c r="QJI74" s="239"/>
      <c r="QJJ74" s="239"/>
      <c r="QJK74" s="239"/>
      <c r="QJL74" s="239"/>
      <c r="QJM74" s="239"/>
      <c r="QJN74" s="239"/>
      <c r="QJO74" s="239"/>
      <c r="QJP74" s="239"/>
      <c r="QJQ74" s="239"/>
      <c r="QJR74" s="239"/>
      <c r="QJS74" s="239"/>
      <c r="QJT74" s="239"/>
      <c r="QJU74" s="239"/>
      <c r="QJV74" s="239"/>
      <c r="QJW74" s="239"/>
      <c r="QJX74" s="239"/>
      <c r="QJY74" s="239"/>
      <c r="QJZ74" s="239"/>
      <c r="QKA74" s="239"/>
      <c r="QKB74" s="239"/>
      <c r="QKC74" s="239"/>
      <c r="QKD74" s="239"/>
      <c r="QKE74" s="239"/>
      <c r="QKF74" s="239"/>
      <c r="QKG74" s="239"/>
      <c r="QKH74" s="239"/>
      <c r="QKI74" s="239"/>
      <c r="QKJ74" s="239"/>
      <c r="QKK74" s="239"/>
      <c r="QKL74" s="239"/>
      <c r="QKM74" s="239"/>
      <c r="QKN74" s="239"/>
      <c r="QKO74" s="239"/>
      <c r="QKP74" s="239"/>
      <c r="QKQ74" s="239"/>
      <c r="QKR74" s="239"/>
      <c r="QKS74" s="239"/>
      <c r="QKT74" s="239"/>
      <c r="QKU74" s="239"/>
      <c r="QKV74" s="239"/>
      <c r="QKW74" s="239"/>
      <c r="QKX74" s="239"/>
      <c r="QKY74" s="239"/>
      <c r="QKZ74" s="239"/>
      <c r="QLA74" s="239"/>
      <c r="QLB74" s="239"/>
      <c r="QLC74" s="239"/>
      <c r="QLD74" s="239"/>
      <c r="QLE74" s="239"/>
      <c r="QLF74" s="239"/>
      <c r="QLG74" s="239"/>
      <c r="QLH74" s="239"/>
      <c r="QLI74" s="239"/>
      <c r="QLJ74" s="239"/>
      <c r="QLK74" s="239"/>
      <c r="QLL74" s="239"/>
      <c r="QLM74" s="239"/>
      <c r="QLN74" s="239"/>
      <c r="QLO74" s="239"/>
      <c r="QLP74" s="239"/>
      <c r="QLQ74" s="239"/>
      <c r="QLR74" s="239"/>
      <c r="QLS74" s="239"/>
      <c r="QLT74" s="239"/>
      <c r="QLU74" s="239"/>
      <c r="QLV74" s="239"/>
      <c r="QLW74" s="239"/>
      <c r="QLX74" s="239"/>
      <c r="QLY74" s="239"/>
      <c r="QLZ74" s="239"/>
      <c r="QMA74" s="239"/>
      <c r="QMB74" s="239"/>
      <c r="QMC74" s="239"/>
      <c r="QMD74" s="239"/>
      <c r="QME74" s="239"/>
      <c r="QMF74" s="239"/>
      <c r="QMG74" s="239"/>
      <c r="QMH74" s="239"/>
      <c r="QMI74" s="239"/>
      <c r="QMJ74" s="239"/>
      <c r="QMK74" s="239"/>
      <c r="QML74" s="239"/>
      <c r="QMM74" s="239"/>
      <c r="QMN74" s="239"/>
      <c r="QMO74" s="239"/>
      <c r="QMP74" s="239"/>
      <c r="QMQ74" s="239"/>
      <c r="QMR74" s="239"/>
      <c r="QMS74" s="239"/>
      <c r="QMT74" s="239"/>
      <c r="QMU74" s="239"/>
      <c r="QMV74" s="239"/>
      <c r="QMW74" s="239"/>
      <c r="QMX74" s="239"/>
      <c r="QMY74" s="239"/>
      <c r="QMZ74" s="239"/>
      <c r="QNA74" s="239"/>
      <c r="QNB74" s="239"/>
      <c r="QNC74" s="239"/>
      <c r="QND74" s="239"/>
      <c r="QNE74" s="239"/>
      <c r="QNF74" s="239"/>
      <c r="QNG74" s="239"/>
      <c r="QNH74" s="239"/>
      <c r="QNI74" s="239"/>
      <c r="QNJ74" s="239"/>
      <c r="QNK74" s="239"/>
      <c r="QNL74" s="239"/>
      <c r="QNM74" s="239"/>
      <c r="QNN74" s="239"/>
      <c r="QNO74" s="239"/>
      <c r="QNP74" s="239"/>
      <c r="QNQ74" s="239"/>
      <c r="QNR74" s="239"/>
      <c r="QNS74" s="239"/>
      <c r="QNT74" s="239"/>
      <c r="QNU74" s="239"/>
      <c r="QNV74" s="239"/>
      <c r="QNW74" s="239"/>
      <c r="QNX74" s="239"/>
      <c r="QNY74" s="239"/>
      <c r="QNZ74" s="239"/>
      <c r="QOA74" s="239"/>
      <c r="QOB74" s="239"/>
      <c r="QOC74" s="239"/>
      <c r="QOD74" s="239"/>
      <c r="QOE74" s="239"/>
      <c r="QOF74" s="239"/>
      <c r="QOG74" s="239"/>
      <c r="QOH74" s="239"/>
      <c r="QOI74" s="239"/>
      <c r="QOJ74" s="239"/>
      <c r="QOK74" s="239"/>
      <c r="QOL74" s="239"/>
      <c r="QOM74" s="239"/>
      <c r="QON74" s="239"/>
      <c r="QOO74" s="239"/>
      <c r="QOP74" s="239"/>
      <c r="QOQ74" s="239"/>
      <c r="QOR74" s="239"/>
      <c r="QOS74" s="239"/>
      <c r="QOT74" s="239"/>
      <c r="QOU74" s="239"/>
      <c r="QOV74" s="239"/>
      <c r="QOW74" s="239"/>
      <c r="QOX74" s="239"/>
      <c r="QOY74" s="239"/>
      <c r="QOZ74" s="239"/>
      <c r="QPA74" s="239"/>
      <c r="QPB74" s="239"/>
      <c r="QPC74" s="239"/>
      <c r="QPD74" s="239"/>
      <c r="QPE74" s="239"/>
      <c r="QPF74" s="239"/>
      <c r="QPG74" s="239"/>
      <c r="QPH74" s="239"/>
      <c r="QPI74" s="239"/>
      <c r="QPJ74" s="239"/>
      <c r="QPK74" s="239"/>
      <c r="QPL74" s="239"/>
      <c r="QPM74" s="239"/>
      <c r="QPN74" s="239"/>
      <c r="QPO74" s="239"/>
      <c r="QPP74" s="239"/>
      <c r="QPQ74" s="239"/>
      <c r="QPR74" s="239"/>
      <c r="QPS74" s="239"/>
      <c r="QPT74" s="239"/>
      <c r="QPU74" s="239"/>
      <c r="QPV74" s="239"/>
      <c r="QPW74" s="239"/>
      <c r="QPX74" s="239"/>
      <c r="QPY74" s="239"/>
      <c r="QPZ74" s="239"/>
      <c r="QQA74" s="239"/>
      <c r="QQB74" s="239"/>
      <c r="QQC74" s="239"/>
      <c r="QQD74" s="239"/>
      <c r="QQE74" s="239"/>
      <c r="QQF74" s="239"/>
      <c r="QQG74" s="239"/>
      <c r="QQH74" s="239"/>
      <c r="QQI74" s="239"/>
      <c r="QQJ74" s="239"/>
      <c r="QQK74" s="239"/>
      <c r="QQL74" s="239"/>
      <c r="QQM74" s="239"/>
      <c r="QQN74" s="239"/>
      <c r="QQO74" s="239"/>
      <c r="QQP74" s="239"/>
      <c r="QQQ74" s="239"/>
      <c r="QQR74" s="239"/>
      <c r="QQS74" s="239"/>
      <c r="QQT74" s="239"/>
      <c r="QQU74" s="239"/>
      <c r="QQV74" s="239"/>
      <c r="QQW74" s="239"/>
      <c r="QQX74" s="239"/>
      <c r="QQY74" s="239"/>
      <c r="QQZ74" s="239"/>
      <c r="QRA74" s="239"/>
      <c r="QRB74" s="239"/>
      <c r="QRC74" s="239"/>
      <c r="QRD74" s="239"/>
      <c r="QRE74" s="239"/>
      <c r="QRF74" s="239"/>
      <c r="QRG74" s="239"/>
      <c r="QRH74" s="239"/>
      <c r="QRI74" s="239"/>
      <c r="QRJ74" s="239"/>
      <c r="QRK74" s="239"/>
      <c r="QRL74" s="239"/>
      <c r="QRM74" s="239"/>
      <c r="QRN74" s="239"/>
      <c r="QRO74" s="239"/>
      <c r="QRP74" s="239"/>
      <c r="QRQ74" s="239"/>
      <c r="QRR74" s="239"/>
      <c r="QRS74" s="239"/>
      <c r="QRT74" s="239"/>
      <c r="QRU74" s="239"/>
      <c r="QRV74" s="239"/>
      <c r="QRW74" s="239"/>
      <c r="QRX74" s="239"/>
      <c r="QRY74" s="239"/>
      <c r="QRZ74" s="239"/>
      <c r="QSA74" s="239"/>
      <c r="QSB74" s="239"/>
      <c r="QSC74" s="239"/>
      <c r="QSD74" s="239"/>
      <c r="QSE74" s="239"/>
      <c r="QSF74" s="239"/>
      <c r="QSG74" s="239"/>
      <c r="QSH74" s="239"/>
      <c r="QSI74" s="239"/>
      <c r="QSJ74" s="239"/>
      <c r="QSK74" s="239"/>
      <c r="QSL74" s="239"/>
      <c r="QSM74" s="239"/>
      <c r="QSN74" s="239"/>
      <c r="QSO74" s="239"/>
      <c r="QSP74" s="239"/>
      <c r="QSQ74" s="239"/>
      <c r="QSR74" s="239"/>
      <c r="QSS74" s="239"/>
      <c r="QST74" s="239"/>
      <c r="QSU74" s="239"/>
      <c r="QSV74" s="239"/>
      <c r="QSW74" s="239"/>
      <c r="QSX74" s="239"/>
      <c r="QSY74" s="239"/>
      <c r="QSZ74" s="239"/>
      <c r="QTA74" s="239"/>
      <c r="QTB74" s="239"/>
      <c r="QTC74" s="239"/>
      <c r="QTD74" s="239"/>
      <c r="QTE74" s="239"/>
      <c r="QTF74" s="239"/>
      <c r="QTG74" s="239"/>
      <c r="QTH74" s="239"/>
      <c r="QTI74" s="239"/>
      <c r="QTJ74" s="239"/>
      <c r="QTK74" s="239"/>
      <c r="QTL74" s="239"/>
      <c r="QTM74" s="239"/>
      <c r="QTN74" s="239"/>
      <c r="QTO74" s="239"/>
      <c r="QTP74" s="239"/>
      <c r="QTQ74" s="239"/>
      <c r="QTR74" s="239"/>
      <c r="QTS74" s="239"/>
      <c r="QTT74" s="239"/>
      <c r="QTU74" s="239"/>
      <c r="QTV74" s="239"/>
      <c r="QTW74" s="239"/>
      <c r="QTX74" s="239"/>
      <c r="QTY74" s="239"/>
      <c r="QTZ74" s="239"/>
      <c r="QUA74" s="239"/>
      <c r="QUB74" s="239"/>
      <c r="QUC74" s="239"/>
      <c r="QUD74" s="239"/>
      <c r="QUE74" s="239"/>
      <c r="QUF74" s="239"/>
      <c r="QUG74" s="239"/>
      <c r="QUH74" s="239"/>
      <c r="QUI74" s="239"/>
      <c r="QUJ74" s="239"/>
      <c r="QUK74" s="239"/>
      <c r="QUL74" s="239"/>
      <c r="QUM74" s="239"/>
      <c r="QUN74" s="239"/>
      <c r="QUO74" s="239"/>
      <c r="QUP74" s="239"/>
      <c r="QUQ74" s="239"/>
      <c r="QUR74" s="239"/>
      <c r="QUS74" s="239"/>
      <c r="QUT74" s="239"/>
      <c r="QUU74" s="239"/>
      <c r="QUV74" s="239"/>
      <c r="QUW74" s="239"/>
      <c r="QUX74" s="239"/>
      <c r="QUY74" s="239"/>
      <c r="QUZ74" s="239"/>
      <c r="QVA74" s="239"/>
      <c r="QVB74" s="239"/>
      <c r="QVC74" s="239"/>
      <c r="QVD74" s="239"/>
      <c r="QVE74" s="239"/>
      <c r="QVF74" s="239"/>
      <c r="QVG74" s="239"/>
      <c r="QVH74" s="239"/>
      <c r="QVI74" s="239"/>
      <c r="QVJ74" s="239"/>
      <c r="QVK74" s="239"/>
      <c r="QVL74" s="239"/>
      <c r="QVM74" s="239"/>
      <c r="QVN74" s="239"/>
      <c r="QVO74" s="239"/>
      <c r="QVP74" s="239"/>
      <c r="QVQ74" s="239"/>
      <c r="QVR74" s="239"/>
      <c r="QVS74" s="239"/>
      <c r="QVT74" s="239"/>
      <c r="QVU74" s="239"/>
      <c r="QVV74" s="239"/>
      <c r="QVW74" s="239"/>
      <c r="QVX74" s="239"/>
      <c r="QVY74" s="239"/>
      <c r="QVZ74" s="239"/>
      <c r="QWA74" s="239"/>
      <c r="QWB74" s="239"/>
      <c r="QWC74" s="239"/>
      <c r="QWD74" s="239"/>
      <c r="QWE74" s="239"/>
      <c r="QWF74" s="239"/>
      <c r="QWG74" s="239"/>
      <c r="QWH74" s="239"/>
      <c r="QWI74" s="239"/>
      <c r="QWJ74" s="239"/>
      <c r="QWK74" s="239"/>
      <c r="QWL74" s="239"/>
      <c r="QWM74" s="239"/>
      <c r="QWN74" s="239"/>
      <c r="QWO74" s="239"/>
      <c r="QWP74" s="239"/>
      <c r="QWQ74" s="239"/>
      <c r="QWR74" s="239"/>
      <c r="QWS74" s="239"/>
      <c r="QWT74" s="239"/>
      <c r="QWU74" s="239"/>
      <c r="QWV74" s="239"/>
      <c r="QWW74" s="239"/>
      <c r="QWX74" s="239"/>
      <c r="QWY74" s="239"/>
      <c r="QWZ74" s="239"/>
      <c r="QXA74" s="239"/>
      <c r="QXB74" s="239"/>
      <c r="QXC74" s="239"/>
      <c r="QXD74" s="239"/>
      <c r="QXE74" s="239"/>
      <c r="QXF74" s="239"/>
      <c r="QXG74" s="239"/>
      <c r="QXH74" s="239"/>
      <c r="QXI74" s="239"/>
      <c r="QXJ74" s="239"/>
      <c r="QXK74" s="239"/>
      <c r="QXL74" s="239"/>
      <c r="QXM74" s="239"/>
      <c r="QXN74" s="239"/>
      <c r="QXO74" s="239"/>
      <c r="QXP74" s="239"/>
      <c r="QXQ74" s="239"/>
      <c r="QXR74" s="239"/>
      <c r="QXS74" s="239"/>
      <c r="QXT74" s="239"/>
      <c r="QXU74" s="239"/>
      <c r="QXV74" s="239"/>
      <c r="QXW74" s="239"/>
      <c r="QXX74" s="239"/>
      <c r="QXY74" s="239"/>
      <c r="QXZ74" s="239"/>
      <c r="QYA74" s="239"/>
      <c r="QYB74" s="239"/>
      <c r="QYC74" s="239"/>
      <c r="QYD74" s="239"/>
      <c r="QYE74" s="239"/>
      <c r="QYF74" s="239"/>
      <c r="QYG74" s="239"/>
      <c r="QYH74" s="239"/>
      <c r="QYI74" s="239"/>
      <c r="QYJ74" s="239"/>
      <c r="QYK74" s="239"/>
      <c r="QYL74" s="239"/>
      <c r="QYM74" s="239"/>
      <c r="QYN74" s="239"/>
      <c r="QYO74" s="239"/>
      <c r="QYP74" s="239"/>
      <c r="QYQ74" s="239"/>
      <c r="QYR74" s="239"/>
      <c r="QYS74" s="239"/>
      <c r="QYT74" s="239"/>
      <c r="QYU74" s="239"/>
      <c r="QYV74" s="239"/>
      <c r="QYW74" s="239"/>
      <c r="QYX74" s="239"/>
      <c r="QYY74" s="239"/>
      <c r="QYZ74" s="239"/>
      <c r="QZA74" s="239"/>
      <c r="QZB74" s="239"/>
      <c r="QZC74" s="239"/>
      <c r="QZD74" s="239"/>
      <c r="QZE74" s="239"/>
      <c r="QZF74" s="239"/>
      <c r="QZG74" s="239"/>
      <c r="QZH74" s="239"/>
      <c r="QZI74" s="239"/>
      <c r="QZJ74" s="239"/>
      <c r="QZK74" s="239"/>
      <c r="QZL74" s="239"/>
      <c r="QZM74" s="239"/>
      <c r="QZN74" s="239"/>
      <c r="QZO74" s="239"/>
      <c r="QZP74" s="239"/>
      <c r="QZQ74" s="239"/>
      <c r="QZR74" s="239"/>
      <c r="QZS74" s="239"/>
      <c r="QZT74" s="239"/>
      <c r="QZU74" s="239"/>
      <c r="QZV74" s="239"/>
      <c r="QZW74" s="239"/>
      <c r="QZX74" s="239"/>
      <c r="QZY74" s="239"/>
      <c r="QZZ74" s="239"/>
      <c r="RAA74" s="239"/>
      <c r="RAB74" s="239"/>
      <c r="RAC74" s="239"/>
      <c r="RAD74" s="239"/>
      <c r="RAE74" s="239"/>
      <c r="RAF74" s="239"/>
      <c r="RAG74" s="239"/>
      <c r="RAH74" s="239"/>
      <c r="RAI74" s="239"/>
      <c r="RAJ74" s="239"/>
      <c r="RAK74" s="239"/>
      <c r="RAL74" s="239"/>
      <c r="RAM74" s="239"/>
      <c r="RAN74" s="239"/>
      <c r="RAO74" s="239"/>
      <c r="RAP74" s="239"/>
      <c r="RAQ74" s="239"/>
      <c r="RAR74" s="239"/>
      <c r="RAS74" s="239"/>
      <c r="RAT74" s="239"/>
      <c r="RAU74" s="239"/>
      <c r="RAV74" s="239"/>
      <c r="RAW74" s="239"/>
      <c r="RAX74" s="239"/>
      <c r="RAY74" s="239"/>
      <c r="RAZ74" s="239"/>
      <c r="RBA74" s="239"/>
      <c r="RBB74" s="239"/>
      <c r="RBC74" s="239"/>
      <c r="RBD74" s="239"/>
      <c r="RBE74" s="239"/>
      <c r="RBF74" s="239"/>
      <c r="RBG74" s="239"/>
      <c r="RBH74" s="239"/>
      <c r="RBI74" s="239"/>
      <c r="RBJ74" s="239"/>
      <c r="RBK74" s="239"/>
      <c r="RBL74" s="239"/>
      <c r="RBM74" s="239"/>
      <c r="RBN74" s="239"/>
      <c r="RBO74" s="239"/>
      <c r="RBP74" s="239"/>
      <c r="RBQ74" s="239"/>
      <c r="RBR74" s="239"/>
      <c r="RBS74" s="239"/>
      <c r="RBT74" s="239"/>
      <c r="RBU74" s="239"/>
      <c r="RBV74" s="239"/>
      <c r="RBW74" s="239"/>
      <c r="RBX74" s="239"/>
      <c r="RBY74" s="239"/>
      <c r="RBZ74" s="239"/>
      <c r="RCA74" s="239"/>
      <c r="RCB74" s="239"/>
      <c r="RCC74" s="239"/>
      <c r="RCD74" s="239"/>
      <c r="RCE74" s="239"/>
      <c r="RCF74" s="239"/>
      <c r="RCG74" s="239"/>
      <c r="RCH74" s="239"/>
      <c r="RCI74" s="239"/>
      <c r="RCJ74" s="239"/>
      <c r="RCK74" s="239"/>
      <c r="RCL74" s="239"/>
      <c r="RCM74" s="239"/>
      <c r="RCN74" s="239"/>
      <c r="RCO74" s="239"/>
      <c r="RCP74" s="239"/>
      <c r="RCQ74" s="239"/>
      <c r="RCR74" s="239"/>
      <c r="RCS74" s="239"/>
      <c r="RCT74" s="239"/>
      <c r="RCU74" s="239"/>
      <c r="RCV74" s="239"/>
      <c r="RCW74" s="239"/>
      <c r="RCX74" s="239"/>
      <c r="RCY74" s="239"/>
      <c r="RCZ74" s="239"/>
      <c r="RDA74" s="239"/>
      <c r="RDB74" s="239"/>
      <c r="RDC74" s="239"/>
      <c r="RDD74" s="239"/>
      <c r="RDE74" s="239"/>
      <c r="RDF74" s="239"/>
      <c r="RDG74" s="239"/>
      <c r="RDH74" s="239"/>
      <c r="RDI74" s="239"/>
      <c r="RDJ74" s="239"/>
      <c r="RDK74" s="239"/>
      <c r="RDL74" s="239"/>
      <c r="RDM74" s="239"/>
      <c r="RDN74" s="239"/>
      <c r="RDO74" s="239"/>
      <c r="RDP74" s="239"/>
      <c r="RDQ74" s="239"/>
      <c r="RDR74" s="239"/>
      <c r="RDS74" s="239"/>
      <c r="RDT74" s="239"/>
      <c r="RDU74" s="239"/>
      <c r="RDV74" s="239"/>
      <c r="RDW74" s="239"/>
      <c r="RDX74" s="239"/>
      <c r="RDY74" s="239"/>
      <c r="RDZ74" s="239"/>
      <c r="REA74" s="239"/>
      <c r="REB74" s="239"/>
      <c r="REC74" s="239"/>
      <c r="RED74" s="239"/>
      <c r="REE74" s="239"/>
      <c r="REF74" s="239"/>
      <c r="REG74" s="239"/>
      <c r="REH74" s="239"/>
      <c r="REI74" s="239"/>
      <c r="REJ74" s="239"/>
      <c r="REK74" s="239"/>
      <c r="REL74" s="239"/>
      <c r="REM74" s="239"/>
      <c r="REN74" s="239"/>
      <c r="REO74" s="239"/>
      <c r="REP74" s="239"/>
      <c r="REQ74" s="239"/>
      <c r="RER74" s="239"/>
      <c r="RES74" s="239"/>
      <c r="RET74" s="239"/>
      <c r="REU74" s="239"/>
      <c r="REV74" s="239"/>
      <c r="REW74" s="239"/>
      <c r="REX74" s="239"/>
      <c r="REY74" s="239"/>
      <c r="REZ74" s="239"/>
      <c r="RFA74" s="239"/>
      <c r="RFB74" s="239"/>
      <c r="RFC74" s="239"/>
      <c r="RFD74" s="239"/>
      <c r="RFE74" s="239"/>
      <c r="RFF74" s="239"/>
      <c r="RFG74" s="239"/>
      <c r="RFH74" s="239"/>
      <c r="RFI74" s="239"/>
      <c r="RFJ74" s="239"/>
      <c r="RFK74" s="239"/>
      <c r="RFL74" s="239"/>
      <c r="RFM74" s="239"/>
      <c r="RFN74" s="239"/>
      <c r="RFO74" s="239"/>
      <c r="RFP74" s="239"/>
      <c r="RFQ74" s="239"/>
      <c r="RFR74" s="239"/>
      <c r="RFS74" s="239"/>
      <c r="RFT74" s="239"/>
      <c r="RFU74" s="239"/>
      <c r="RFV74" s="239"/>
      <c r="RFW74" s="239"/>
      <c r="RFX74" s="239"/>
      <c r="RFY74" s="239"/>
      <c r="RFZ74" s="239"/>
      <c r="RGA74" s="239"/>
      <c r="RGB74" s="239"/>
      <c r="RGC74" s="239"/>
      <c r="RGD74" s="239"/>
      <c r="RGE74" s="239"/>
      <c r="RGF74" s="239"/>
      <c r="RGG74" s="239"/>
      <c r="RGH74" s="239"/>
      <c r="RGI74" s="239"/>
      <c r="RGJ74" s="239"/>
      <c r="RGK74" s="239"/>
      <c r="RGL74" s="239"/>
      <c r="RGM74" s="239"/>
      <c r="RGN74" s="239"/>
      <c r="RGO74" s="239"/>
      <c r="RGP74" s="239"/>
      <c r="RGQ74" s="239"/>
      <c r="RGR74" s="239"/>
      <c r="RGS74" s="239"/>
      <c r="RGT74" s="239"/>
      <c r="RGU74" s="239"/>
      <c r="RGV74" s="239"/>
      <c r="RGW74" s="239"/>
      <c r="RGX74" s="239"/>
      <c r="RGY74" s="239"/>
      <c r="RGZ74" s="239"/>
      <c r="RHA74" s="239"/>
      <c r="RHB74" s="239"/>
      <c r="RHC74" s="239"/>
      <c r="RHD74" s="239"/>
      <c r="RHE74" s="239"/>
      <c r="RHF74" s="239"/>
      <c r="RHG74" s="239"/>
      <c r="RHH74" s="239"/>
      <c r="RHI74" s="239"/>
      <c r="RHJ74" s="239"/>
      <c r="RHK74" s="239"/>
      <c r="RHL74" s="239"/>
      <c r="RHM74" s="239"/>
      <c r="RHN74" s="239"/>
      <c r="RHO74" s="239"/>
      <c r="RHP74" s="239"/>
      <c r="RHQ74" s="239"/>
      <c r="RHR74" s="239"/>
      <c r="RHS74" s="239"/>
      <c r="RHT74" s="239"/>
      <c r="RHU74" s="239"/>
      <c r="RHV74" s="239"/>
      <c r="RHW74" s="239"/>
      <c r="RHX74" s="239"/>
      <c r="RHY74" s="239"/>
      <c r="RHZ74" s="239"/>
      <c r="RIA74" s="239"/>
      <c r="RIB74" s="239"/>
      <c r="RIC74" s="239"/>
      <c r="RID74" s="239"/>
      <c r="RIE74" s="239"/>
      <c r="RIF74" s="239"/>
      <c r="RIG74" s="239"/>
      <c r="RIH74" s="239"/>
      <c r="RII74" s="239"/>
      <c r="RIJ74" s="239"/>
      <c r="RIK74" s="239"/>
      <c r="RIL74" s="239"/>
      <c r="RIM74" s="239"/>
      <c r="RIN74" s="239"/>
      <c r="RIO74" s="239"/>
      <c r="RIP74" s="239"/>
      <c r="RIQ74" s="239"/>
      <c r="RIR74" s="239"/>
      <c r="RIS74" s="239"/>
      <c r="RIT74" s="239"/>
      <c r="RIU74" s="239"/>
      <c r="RIV74" s="239"/>
      <c r="RIW74" s="239"/>
      <c r="RIX74" s="239"/>
      <c r="RIY74" s="239"/>
      <c r="RIZ74" s="239"/>
      <c r="RJA74" s="239"/>
      <c r="RJB74" s="239"/>
      <c r="RJC74" s="239"/>
      <c r="RJD74" s="239"/>
      <c r="RJE74" s="239"/>
      <c r="RJF74" s="239"/>
      <c r="RJG74" s="239"/>
      <c r="RJH74" s="239"/>
      <c r="RJI74" s="239"/>
      <c r="RJJ74" s="239"/>
      <c r="RJK74" s="239"/>
      <c r="RJL74" s="239"/>
      <c r="RJM74" s="239"/>
      <c r="RJN74" s="239"/>
      <c r="RJO74" s="239"/>
      <c r="RJP74" s="239"/>
      <c r="RJQ74" s="239"/>
      <c r="RJR74" s="239"/>
      <c r="RJS74" s="239"/>
      <c r="RJT74" s="239"/>
      <c r="RJU74" s="239"/>
      <c r="RJV74" s="239"/>
      <c r="RJW74" s="239"/>
      <c r="RJX74" s="239"/>
      <c r="RJY74" s="239"/>
      <c r="RJZ74" s="239"/>
      <c r="RKA74" s="239"/>
      <c r="RKB74" s="239"/>
      <c r="RKC74" s="239"/>
      <c r="RKD74" s="239"/>
      <c r="RKE74" s="239"/>
      <c r="RKF74" s="239"/>
      <c r="RKG74" s="239"/>
      <c r="RKH74" s="239"/>
      <c r="RKI74" s="239"/>
      <c r="RKJ74" s="239"/>
      <c r="RKK74" s="239"/>
      <c r="RKL74" s="239"/>
      <c r="RKM74" s="239"/>
      <c r="RKN74" s="239"/>
      <c r="RKO74" s="239"/>
      <c r="RKP74" s="239"/>
      <c r="RKQ74" s="239"/>
      <c r="RKR74" s="239"/>
      <c r="RKS74" s="239"/>
      <c r="RKT74" s="239"/>
      <c r="RKU74" s="239"/>
      <c r="RKV74" s="239"/>
      <c r="RKW74" s="239"/>
      <c r="RKX74" s="239"/>
      <c r="RKY74" s="239"/>
      <c r="RKZ74" s="239"/>
      <c r="RLA74" s="239"/>
      <c r="RLB74" s="239"/>
      <c r="RLC74" s="239"/>
      <c r="RLD74" s="239"/>
      <c r="RLE74" s="239"/>
      <c r="RLF74" s="239"/>
      <c r="RLG74" s="239"/>
      <c r="RLH74" s="239"/>
      <c r="RLI74" s="239"/>
      <c r="RLJ74" s="239"/>
      <c r="RLK74" s="239"/>
      <c r="RLL74" s="239"/>
      <c r="RLM74" s="239"/>
      <c r="RLN74" s="239"/>
      <c r="RLO74" s="239"/>
      <c r="RLP74" s="239"/>
      <c r="RLQ74" s="239"/>
      <c r="RLR74" s="239"/>
      <c r="RLS74" s="239"/>
      <c r="RLT74" s="239"/>
      <c r="RLU74" s="239"/>
      <c r="RLV74" s="239"/>
      <c r="RLW74" s="239"/>
      <c r="RLX74" s="239"/>
      <c r="RLY74" s="239"/>
      <c r="RLZ74" s="239"/>
      <c r="RMA74" s="239"/>
      <c r="RMB74" s="239"/>
      <c r="RMC74" s="239"/>
      <c r="RMD74" s="239"/>
      <c r="RME74" s="239"/>
      <c r="RMF74" s="239"/>
      <c r="RMG74" s="239"/>
      <c r="RMH74" s="239"/>
      <c r="RMI74" s="239"/>
      <c r="RMJ74" s="239"/>
      <c r="RMK74" s="239"/>
      <c r="RML74" s="239"/>
      <c r="RMM74" s="239"/>
      <c r="RMN74" s="239"/>
      <c r="RMO74" s="239"/>
      <c r="RMP74" s="239"/>
      <c r="RMQ74" s="239"/>
      <c r="RMR74" s="239"/>
      <c r="RMS74" s="239"/>
      <c r="RMT74" s="239"/>
      <c r="RMU74" s="239"/>
      <c r="RMV74" s="239"/>
      <c r="RMW74" s="239"/>
      <c r="RMX74" s="239"/>
      <c r="RMY74" s="239"/>
      <c r="RMZ74" s="239"/>
      <c r="RNA74" s="239"/>
      <c r="RNB74" s="239"/>
      <c r="RNC74" s="239"/>
      <c r="RND74" s="239"/>
      <c r="RNE74" s="239"/>
      <c r="RNF74" s="239"/>
      <c r="RNG74" s="239"/>
      <c r="RNH74" s="239"/>
      <c r="RNI74" s="239"/>
      <c r="RNJ74" s="239"/>
      <c r="RNK74" s="239"/>
      <c r="RNL74" s="239"/>
      <c r="RNM74" s="239"/>
      <c r="RNN74" s="239"/>
      <c r="RNO74" s="239"/>
      <c r="RNP74" s="239"/>
      <c r="RNQ74" s="239"/>
      <c r="RNR74" s="239"/>
      <c r="RNS74" s="239"/>
      <c r="RNT74" s="239"/>
      <c r="RNU74" s="239"/>
      <c r="RNV74" s="239"/>
      <c r="RNW74" s="239"/>
      <c r="RNX74" s="239"/>
      <c r="RNY74" s="239"/>
      <c r="RNZ74" s="239"/>
      <c r="ROA74" s="239"/>
      <c r="ROB74" s="239"/>
      <c r="ROC74" s="239"/>
      <c r="ROD74" s="239"/>
      <c r="ROE74" s="239"/>
      <c r="ROF74" s="239"/>
      <c r="ROG74" s="239"/>
      <c r="ROH74" s="239"/>
      <c r="ROI74" s="239"/>
      <c r="ROJ74" s="239"/>
      <c r="ROK74" s="239"/>
      <c r="ROL74" s="239"/>
      <c r="ROM74" s="239"/>
      <c r="RON74" s="239"/>
      <c r="ROO74" s="239"/>
      <c r="ROP74" s="239"/>
      <c r="ROQ74" s="239"/>
      <c r="ROR74" s="239"/>
      <c r="ROS74" s="239"/>
      <c r="ROT74" s="239"/>
      <c r="ROU74" s="239"/>
      <c r="ROV74" s="239"/>
      <c r="ROW74" s="239"/>
      <c r="ROX74" s="239"/>
      <c r="ROY74" s="239"/>
      <c r="ROZ74" s="239"/>
      <c r="RPA74" s="239"/>
      <c r="RPB74" s="239"/>
      <c r="RPC74" s="239"/>
      <c r="RPD74" s="239"/>
      <c r="RPE74" s="239"/>
      <c r="RPF74" s="239"/>
      <c r="RPG74" s="239"/>
      <c r="RPH74" s="239"/>
      <c r="RPI74" s="239"/>
      <c r="RPJ74" s="239"/>
      <c r="RPK74" s="239"/>
      <c r="RPL74" s="239"/>
      <c r="RPM74" s="239"/>
      <c r="RPN74" s="239"/>
      <c r="RPO74" s="239"/>
      <c r="RPP74" s="239"/>
      <c r="RPQ74" s="239"/>
      <c r="RPR74" s="239"/>
      <c r="RPS74" s="239"/>
      <c r="RPT74" s="239"/>
      <c r="RPU74" s="239"/>
      <c r="RPV74" s="239"/>
      <c r="RPW74" s="239"/>
      <c r="RPX74" s="239"/>
      <c r="RPY74" s="239"/>
      <c r="RPZ74" s="239"/>
      <c r="RQA74" s="239"/>
      <c r="RQB74" s="239"/>
      <c r="RQC74" s="239"/>
      <c r="RQD74" s="239"/>
      <c r="RQE74" s="239"/>
      <c r="RQF74" s="239"/>
      <c r="RQG74" s="239"/>
      <c r="RQH74" s="239"/>
      <c r="RQI74" s="239"/>
      <c r="RQJ74" s="239"/>
      <c r="RQK74" s="239"/>
      <c r="RQL74" s="239"/>
      <c r="RQM74" s="239"/>
      <c r="RQN74" s="239"/>
      <c r="RQO74" s="239"/>
      <c r="RQP74" s="239"/>
      <c r="RQQ74" s="239"/>
      <c r="RQR74" s="239"/>
      <c r="RQS74" s="239"/>
      <c r="RQT74" s="239"/>
      <c r="RQU74" s="239"/>
      <c r="RQV74" s="239"/>
      <c r="RQW74" s="239"/>
      <c r="RQX74" s="239"/>
      <c r="RQY74" s="239"/>
      <c r="RQZ74" s="239"/>
      <c r="RRA74" s="239"/>
      <c r="RRB74" s="239"/>
      <c r="RRC74" s="239"/>
      <c r="RRD74" s="239"/>
      <c r="RRE74" s="239"/>
      <c r="RRF74" s="239"/>
      <c r="RRG74" s="239"/>
      <c r="RRH74" s="239"/>
      <c r="RRI74" s="239"/>
      <c r="RRJ74" s="239"/>
      <c r="RRK74" s="239"/>
      <c r="RRL74" s="239"/>
      <c r="RRM74" s="239"/>
      <c r="RRN74" s="239"/>
      <c r="RRO74" s="239"/>
      <c r="RRP74" s="239"/>
      <c r="RRQ74" s="239"/>
      <c r="RRR74" s="239"/>
      <c r="RRS74" s="239"/>
      <c r="RRT74" s="239"/>
      <c r="RRU74" s="239"/>
      <c r="RRV74" s="239"/>
      <c r="RRW74" s="239"/>
      <c r="RRX74" s="239"/>
      <c r="RRY74" s="239"/>
      <c r="RRZ74" s="239"/>
      <c r="RSA74" s="239"/>
      <c r="RSB74" s="239"/>
      <c r="RSC74" s="239"/>
      <c r="RSD74" s="239"/>
      <c r="RSE74" s="239"/>
      <c r="RSF74" s="239"/>
      <c r="RSG74" s="239"/>
      <c r="RSH74" s="239"/>
      <c r="RSI74" s="239"/>
      <c r="RSJ74" s="239"/>
      <c r="RSK74" s="239"/>
      <c r="RSL74" s="239"/>
      <c r="RSM74" s="239"/>
      <c r="RSN74" s="239"/>
      <c r="RSO74" s="239"/>
      <c r="RSP74" s="239"/>
      <c r="RSQ74" s="239"/>
      <c r="RSR74" s="239"/>
      <c r="RSS74" s="239"/>
      <c r="RST74" s="239"/>
      <c r="RSU74" s="239"/>
      <c r="RSV74" s="239"/>
      <c r="RSW74" s="239"/>
      <c r="RSX74" s="239"/>
      <c r="RSY74" s="239"/>
      <c r="RSZ74" s="239"/>
      <c r="RTA74" s="239"/>
      <c r="RTB74" s="239"/>
      <c r="RTC74" s="239"/>
      <c r="RTD74" s="239"/>
      <c r="RTE74" s="239"/>
      <c r="RTF74" s="239"/>
      <c r="RTG74" s="239"/>
      <c r="RTH74" s="239"/>
      <c r="RTI74" s="239"/>
      <c r="RTJ74" s="239"/>
      <c r="RTK74" s="239"/>
      <c r="RTL74" s="239"/>
      <c r="RTM74" s="239"/>
      <c r="RTN74" s="239"/>
      <c r="RTO74" s="239"/>
      <c r="RTP74" s="239"/>
      <c r="RTQ74" s="239"/>
      <c r="RTR74" s="239"/>
      <c r="RTS74" s="239"/>
      <c r="RTT74" s="239"/>
      <c r="RTU74" s="239"/>
      <c r="RTV74" s="239"/>
      <c r="RTW74" s="239"/>
      <c r="RTX74" s="239"/>
      <c r="RTY74" s="239"/>
      <c r="RTZ74" s="239"/>
      <c r="RUA74" s="239"/>
      <c r="RUB74" s="239"/>
      <c r="RUC74" s="239"/>
      <c r="RUD74" s="239"/>
      <c r="RUE74" s="239"/>
      <c r="RUF74" s="239"/>
      <c r="RUG74" s="239"/>
      <c r="RUH74" s="239"/>
      <c r="RUI74" s="239"/>
      <c r="RUJ74" s="239"/>
      <c r="RUK74" s="239"/>
      <c r="RUL74" s="239"/>
      <c r="RUM74" s="239"/>
      <c r="RUN74" s="239"/>
      <c r="RUO74" s="239"/>
      <c r="RUP74" s="239"/>
      <c r="RUQ74" s="239"/>
      <c r="RUR74" s="239"/>
      <c r="RUS74" s="239"/>
      <c r="RUT74" s="239"/>
      <c r="RUU74" s="239"/>
      <c r="RUV74" s="239"/>
      <c r="RUW74" s="239"/>
      <c r="RUX74" s="239"/>
      <c r="RUY74" s="239"/>
      <c r="RUZ74" s="239"/>
      <c r="RVA74" s="239"/>
      <c r="RVB74" s="239"/>
      <c r="RVC74" s="239"/>
      <c r="RVD74" s="239"/>
      <c r="RVE74" s="239"/>
      <c r="RVF74" s="239"/>
      <c r="RVG74" s="239"/>
      <c r="RVH74" s="239"/>
      <c r="RVI74" s="239"/>
      <c r="RVJ74" s="239"/>
      <c r="RVK74" s="239"/>
      <c r="RVL74" s="239"/>
      <c r="RVM74" s="239"/>
      <c r="RVN74" s="239"/>
      <c r="RVO74" s="239"/>
      <c r="RVP74" s="239"/>
      <c r="RVQ74" s="239"/>
      <c r="RVR74" s="239"/>
      <c r="RVS74" s="239"/>
      <c r="RVT74" s="239"/>
      <c r="RVU74" s="239"/>
      <c r="RVV74" s="239"/>
      <c r="RVW74" s="239"/>
      <c r="RVX74" s="239"/>
      <c r="RVY74" s="239"/>
      <c r="RVZ74" s="239"/>
      <c r="RWA74" s="239"/>
      <c r="RWB74" s="239"/>
      <c r="RWC74" s="239"/>
      <c r="RWD74" s="239"/>
      <c r="RWE74" s="239"/>
      <c r="RWF74" s="239"/>
      <c r="RWG74" s="239"/>
      <c r="RWH74" s="239"/>
      <c r="RWI74" s="239"/>
      <c r="RWJ74" s="239"/>
      <c r="RWK74" s="239"/>
      <c r="RWL74" s="239"/>
      <c r="RWM74" s="239"/>
      <c r="RWN74" s="239"/>
      <c r="RWO74" s="239"/>
      <c r="RWP74" s="239"/>
      <c r="RWQ74" s="239"/>
      <c r="RWR74" s="239"/>
      <c r="RWS74" s="239"/>
      <c r="RWT74" s="239"/>
      <c r="RWU74" s="239"/>
      <c r="RWV74" s="239"/>
      <c r="RWW74" s="239"/>
      <c r="RWX74" s="239"/>
      <c r="RWY74" s="239"/>
      <c r="RWZ74" s="239"/>
      <c r="RXA74" s="239"/>
      <c r="RXB74" s="239"/>
      <c r="RXC74" s="239"/>
      <c r="RXD74" s="239"/>
      <c r="RXE74" s="239"/>
      <c r="RXF74" s="239"/>
      <c r="RXG74" s="239"/>
      <c r="RXH74" s="239"/>
      <c r="RXI74" s="239"/>
      <c r="RXJ74" s="239"/>
      <c r="RXK74" s="239"/>
      <c r="RXL74" s="239"/>
      <c r="RXM74" s="239"/>
      <c r="RXN74" s="239"/>
      <c r="RXO74" s="239"/>
      <c r="RXP74" s="239"/>
      <c r="RXQ74" s="239"/>
      <c r="RXR74" s="239"/>
      <c r="RXS74" s="239"/>
      <c r="RXT74" s="239"/>
      <c r="RXU74" s="239"/>
      <c r="RXV74" s="239"/>
      <c r="RXW74" s="239"/>
      <c r="RXX74" s="239"/>
      <c r="RXY74" s="239"/>
      <c r="RXZ74" s="239"/>
      <c r="RYA74" s="239"/>
      <c r="RYB74" s="239"/>
      <c r="RYC74" s="239"/>
      <c r="RYD74" s="239"/>
      <c r="RYE74" s="239"/>
      <c r="RYF74" s="239"/>
      <c r="RYG74" s="239"/>
      <c r="RYH74" s="239"/>
      <c r="RYI74" s="239"/>
      <c r="RYJ74" s="239"/>
      <c r="RYK74" s="239"/>
      <c r="RYL74" s="239"/>
      <c r="RYM74" s="239"/>
      <c r="RYN74" s="239"/>
      <c r="RYO74" s="239"/>
      <c r="RYP74" s="239"/>
      <c r="RYQ74" s="239"/>
      <c r="RYR74" s="239"/>
      <c r="RYS74" s="239"/>
      <c r="RYT74" s="239"/>
      <c r="RYU74" s="239"/>
      <c r="RYV74" s="239"/>
      <c r="RYW74" s="239"/>
      <c r="RYX74" s="239"/>
      <c r="RYY74" s="239"/>
      <c r="RYZ74" s="239"/>
      <c r="RZA74" s="239"/>
      <c r="RZB74" s="239"/>
      <c r="RZC74" s="239"/>
      <c r="RZD74" s="239"/>
      <c r="RZE74" s="239"/>
      <c r="RZF74" s="239"/>
      <c r="RZG74" s="239"/>
      <c r="RZH74" s="239"/>
      <c r="RZI74" s="239"/>
      <c r="RZJ74" s="239"/>
      <c r="RZK74" s="239"/>
      <c r="RZL74" s="239"/>
      <c r="RZM74" s="239"/>
      <c r="RZN74" s="239"/>
      <c r="RZO74" s="239"/>
      <c r="RZP74" s="239"/>
      <c r="RZQ74" s="239"/>
      <c r="RZR74" s="239"/>
      <c r="RZS74" s="239"/>
      <c r="RZT74" s="239"/>
      <c r="RZU74" s="239"/>
      <c r="RZV74" s="239"/>
      <c r="RZW74" s="239"/>
      <c r="RZX74" s="239"/>
      <c r="RZY74" s="239"/>
      <c r="RZZ74" s="239"/>
      <c r="SAA74" s="239"/>
      <c r="SAB74" s="239"/>
      <c r="SAC74" s="239"/>
      <c r="SAD74" s="239"/>
      <c r="SAE74" s="239"/>
      <c r="SAF74" s="239"/>
      <c r="SAG74" s="239"/>
      <c r="SAH74" s="239"/>
      <c r="SAI74" s="239"/>
      <c r="SAJ74" s="239"/>
      <c r="SAK74" s="239"/>
      <c r="SAL74" s="239"/>
      <c r="SAM74" s="239"/>
      <c r="SAN74" s="239"/>
      <c r="SAO74" s="239"/>
      <c r="SAP74" s="239"/>
      <c r="SAQ74" s="239"/>
      <c r="SAR74" s="239"/>
      <c r="SAS74" s="239"/>
      <c r="SAT74" s="239"/>
      <c r="SAU74" s="239"/>
      <c r="SAV74" s="239"/>
      <c r="SAW74" s="239"/>
      <c r="SAX74" s="239"/>
      <c r="SAY74" s="239"/>
      <c r="SAZ74" s="239"/>
      <c r="SBA74" s="239"/>
      <c r="SBB74" s="239"/>
      <c r="SBC74" s="239"/>
      <c r="SBD74" s="239"/>
      <c r="SBE74" s="239"/>
      <c r="SBF74" s="239"/>
      <c r="SBG74" s="239"/>
      <c r="SBH74" s="239"/>
      <c r="SBI74" s="239"/>
      <c r="SBJ74" s="239"/>
      <c r="SBK74" s="239"/>
      <c r="SBL74" s="239"/>
      <c r="SBM74" s="239"/>
      <c r="SBN74" s="239"/>
      <c r="SBO74" s="239"/>
      <c r="SBP74" s="239"/>
      <c r="SBQ74" s="239"/>
      <c r="SBR74" s="239"/>
      <c r="SBS74" s="239"/>
      <c r="SBT74" s="239"/>
      <c r="SBU74" s="239"/>
      <c r="SBV74" s="239"/>
      <c r="SBW74" s="239"/>
      <c r="SBX74" s="239"/>
      <c r="SBY74" s="239"/>
      <c r="SBZ74" s="239"/>
      <c r="SCA74" s="239"/>
      <c r="SCB74" s="239"/>
      <c r="SCC74" s="239"/>
      <c r="SCD74" s="239"/>
      <c r="SCE74" s="239"/>
      <c r="SCF74" s="239"/>
      <c r="SCG74" s="239"/>
      <c r="SCH74" s="239"/>
      <c r="SCI74" s="239"/>
      <c r="SCJ74" s="239"/>
      <c r="SCK74" s="239"/>
      <c r="SCL74" s="239"/>
      <c r="SCM74" s="239"/>
      <c r="SCN74" s="239"/>
      <c r="SCO74" s="239"/>
      <c r="SCP74" s="239"/>
      <c r="SCQ74" s="239"/>
      <c r="SCR74" s="239"/>
      <c r="SCS74" s="239"/>
      <c r="SCT74" s="239"/>
      <c r="SCU74" s="239"/>
      <c r="SCV74" s="239"/>
      <c r="SCW74" s="239"/>
      <c r="SCX74" s="239"/>
      <c r="SCY74" s="239"/>
      <c r="SCZ74" s="239"/>
      <c r="SDA74" s="239"/>
      <c r="SDB74" s="239"/>
      <c r="SDC74" s="239"/>
      <c r="SDD74" s="239"/>
      <c r="SDE74" s="239"/>
      <c r="SDF74" s="239"/>
      <c r="SDG74" s="239"/>
      <c r="SDH74" s="239"/>
      <c r="SDI74" s="239"/>
      <c r="SDJ74" s="239"/>
      <c r="SDK74" s="239"/>
      <c r="SDL74" s="239"/>
      <c r="SDM74" s="239"/>
      <c r="SDN74" s="239"/>
      <c r="SDO74" s="239"/>
      <c r="SDP74" s="239"/>
      <c r="SDQ74" s="239"/>
      <c r="SDR74" s="239"/>
      <c r="SDS74" s="239"/>
      <c r="SDT74" s="239"/>
      <c r="SDU74" s="239"/>
      <c r="SDV74" s="239"/>
      <c r="SDW74" s="239"/>
      <c r="SDX74" s="239"/>
      <c r="SDY74" s="239"/>
      <c r="SDZ74" s="239"/>
      <c r="SEA74" s="239"/>
      <c r="SEB74" s="239"/>
      <c r="SEC74" s="239"/>
      <c r="SED74" s="239"/>
      <c r="SEE74" s="239"/>
      <c r="SEF74" s="239"/>
      <c r="SEG74" s="239"/>
      <c r="SEH74" s="239"/>
      <c r="SEI74" s="239"/>
      <c r="SEJ74" s="239"/>
      <c r="SEK74" s="239"/>
      <c r="SEL74" s="239"/>
      <c r="SEM74" s="239"/>
      <c r="SEN74" s="239"/>
      <c r="SEO74" s="239"/>
      <c r="SEP74" s="239"/>
      <c r="SEQ74" s="239"/>
      <c r="SER74" s="239"/>
      <c r="SES74" s="239"/>
      <c r="SET74" s="239"/>
      <c r="SEU74" s="239"/>
      <c r="SEV74" s="239"/>
      <c r="SEW74" s="239"/>
      <c r="SEX74" s="239"/>
      <c r="SEY74" s="239"/>
      <c r="SEZ74" s="239"/>
      <c r="SFA74" s="239"/>
      <c r="SFB74" s="239"/>
      <c r="SFC74" s="239"/>
      <c r="SFD74" s="239"/>
      <c r="SFE74" s="239"/>
      <c r="SFF74" s="239"/>
      <c r="SFG74" s="239"/>
      <c r="SFH74" s="239"/>
      <c r="SFI74" s="239"/>
      <c r="SFJ74" s="239"/>
      <c r="SFK74" s="239"/>
      <c r="SFL74" s="239"/>
      <c r="SFM74" s="239"/>
      <c r="SFN74" s="239"/>
      <c r="SFO74" s="239"/>
      <c r="SFP74" s="239"/>
      <c r="SFQ74" s="239"/>
      <c r="SFR74" s="239"/>
      <c r="SFS74" s="239"/>
      <c r="SFT74" s="239"/>
      <c r="SFU74" s="239"/>
      <c r="SFV74" s="239"/>
      <c r="SFW74" s="239"/>
      <c r="SFX74" s="239"/>
      <c r="SFY74" s="239"/>
      <c r="SFZ74" s="239"/>
      <c r="SGA74" s="239"/>
      <c r="SGB74" s="239"/>
      <c r="SGC74" s="239"/>
      <c r="SGD74" s="239"/>
      <c r="SGE74" s="239"/>
      <c r="SGF74" s="239"/>
      <c r="SGG74" s="239"/>
      <c r="SGH74" s="239"/>
      <c r="SGI74" s="239"/>
      <c r="SGJ74" s="239"/>
      <c r="SGK74" s="239"/>
      <c r="SGL74" s="239"/>
      <c r="SGM74" s="239"/>
      <c r="SGN74" s="239"/>
      <c r="SGO74" s="239"/>
      <c r="SGP74" s="239"/>
      <c r="SGQ74" s="239"/>
      <c r="SGR74" s="239"/>
      <c r="SGS74" s="239"/>
      <c r="SGT74" s="239"/>
      <c r="SGU74" s="239"/>
      <c r="SGV74" s="239"/>
      <c r="SGW74" s="239"/>
      <c r="SGX74" s="239"/>
      <c r="SGY74" s="239"/>
      <c r="SGZ74" s="239"/>
      <c r="SHA74" s="239"/>
      <c r="SHB74" s="239"/>
      <c r="SHC74" s="239"/>
      <c r="SHD74" s="239"/>
      <c r="SHE74" s="239"/>
      <c r="SHF74" s="239"/>
      <c r="SHG74" s="239"/>
      <c r="SHH74" s="239"/>
      <c r="SHI74" s="239"/>
      <c r="SHJ74" s="239"/>
      <c r="SHK74" s="239"/>
      <c r="SHL74" s="239"/>
      <c r="SHM74" s="239"/>
      <c r="SHN74" s="239"/>
      <c r="SHO74" s="239"/>
      <c r="SHP74" s="239"/>
      <c r="SHQ74" s="239"/>
      <c r="SHR74" s="239"/>
      <c r="SHS74" s="239"/>
      <c r="SHT74" s="239"/>
      <c r="SHU74" s="239"/>
      <c r="SHV74" s="239"/>
      <c r="SHW74" s="239"/>
      <c r="SHX74" s="239"/>
      <c r="SHY74" s="239"/>
      <c r="SHZ74" s="239"/>
      <c r="SIA74" s="239"/>
      <c r="SIB74" s="239"/>
      <c r="SIC74" s="239"/>
      <c r="SID74" s="239"/>
      <c r="SIE74" s="239"/>
      <c r="SIF74" s="239"/>
      <c r="SIG74" s="239"/>
      <c r="SIH74" s="239"/>
      <c r="SII74" s="239"/>
      <c r="SIJ74" s="239"/>
      <c r="SIK74" s="239"/>
      <c r="SIL74" s="239"/>
      <c r="SIM74" s="239"/>
      <c r="SIN74" s="239"/>
      <c r="SIO74" s="239"/>
      <c r="SIP74" s="239"/>
      <c r="SIQ74" s="239"/>
      <c r="SIR74" s="239"/>
      <c r="SIS74" s="239"/>
      <c r="SIT74" s="239"/>
      <c r="SIU74" s="239"/>
      <c r="SIV74" s="239"/>
      <c r="SIW74" s="239"/>
      <c r="SIX74" s="239"/>
      <c r="SIY74" s="239"/>
      <c r="SIZ74" s="239"/>
      <c r="SJA74" s="239"/>
      <c r="SJB74" s="239"/>
      <c r="SJC74" s="239"/>
      <c r="SJD74" s="239"/>
      <c r="SJE74" s="239"/>
      <c r="SJF74" s="239"/>
      <c r="SJG74" s="239"/>
      <c r="SJH74" s="239"/>
      <c r="SJI74" s="239"/>
      <c r="SJJ74" s="239"/>
      <c r="SJK74" s="239"/>
      <c r="SJL74" s="239"/>
      <c r="SJM74" s="239"/>
      <c r="SJN74" s="239"/>
      <c r="SJO74" s="239"/>
      <c r="SJP74" s="239"/>
      <c r="SJQ74" s="239"/>
      <c r="SJR74" s="239"/>
      <c r="SJS74" s="239"/>
      <c r="SJT74" s="239"/>
      <c r="SJU74" s="239"/>
      <c r="SJV74" s="239"/>
      <c r="SJW74" s="239"/>
      <c r="SJX74" s="239"/>
      <c r="SJY74" s="239"/>
      <c r="SJZ74" s="239"/>
      <c r="SKA74" s="239"/>
      <c r="SKB74" s="239"/>
      <c r="SKC74" s="239"/>
      <c r="SKD74" s="239"/>
      <c r="SKE74" s="239"/>
      <c r="SKF74" s="239"/>
      <c r="SKG74" s="239"/>
      <c r="SKH74" s="239"/>
      <c r="SKI74" s="239"/>
      <c r="SKJ74" s="239"/>
      <c r="SKK74" s="239"/>
      <c r="SKL74" s="239"/>
      <c r="SKM74" s="239"/>
      <c r="SKN74" s="239"/>
      <c r="SKO74" s="239"/>
      <c r="SKP74" s="239"/>
      <c r="SKQ74" s="239"/>
      <c r="SKR74" s="239"/>
      <c r="SKS74" s="239"/>
      <c r="SKT74" s="239"/>
      <c r="SKU74" s="239"/>
      <c r="SKV74" s="239"/>
      <c r="SKW74" s="239"/>
      <c r="SKX74" s="239"/>
      <c r="SKY74" s="239"/>
      <c r="SKZ74" s="239"/>
      <c r="SLA74" s="239"/>
      <c r="SLB74" s="239"/>
      <c r="SLC74" s="239"/>
      <c r="SLD74" s="239"/>
      <c r="SLE74" s="239"/>
      <c r="SLF74" s="239"/>
      <c r="SLG74" s="239"/>
      <c r="SLH74" s="239"/>
      <c r="SLI74" s="239"/>
      <c r="SLJ74" s="239"/>
      <c r="SLK74" s="239"/>
      <c r="SLL74" s="239"/>
      <c r="SLM74" s="239"/>
      <c r="SLN74" s="239"/>
      <c r="SLO74" s="239"/>
      <c r="SLP74" s="239"/>
      <c r="SLQ74" s="239"/>
      <c r="SLR74" s="239"/>
      <c r="SLS74" s="239"/>
      <c r="SLT74" s="239"/>
      <c r="SLU74" s="239"/>
      <c r="SLV74" s="239"/>
      <c r="SLW74" s="239"/>
      <c r="SLX74" s="239"/>
      <c r="SLY74" s="239"/>
      <c r="SLZ74" s="239"/>
      <c r="SMA74" s="239"/>
      <c r="SMB74" s="239"/>
      <c r="SMC74" s="239"/>
      <c r="SMD74" s="239"/>
      <c r="SME74" s="239"/>
      <c r="SMF74" s="239"/>
      <c r="SMG74" s="239"/>
      <c r="SMH74" s="239"/>
      <c r="SMI74" s="239"/>
      <c r="SMJ74" s="239"/>
      <c r="SMK74" s="239"/>
      <c r="SML74" s="239"/>
      <c r="SMM74" s="239"/>
      <c r="SMN74" s="239"/>
      <c r="SMO74" s="239"/>
      <c r="SMP74" s="239"/>
      <c r="SMQ74" s="239"/>
      <c r="SMR74" s="239"/>
      <c r="SMS74" s="239"/>
      <c r="SMT74" s="239"/>
      <c r="SMU74" s="239"/>
      <c r="SMV74" s="239"/>
      <c r="SMW74" s="239"/>
      <c r="SMX74" s="239"/>
      <c r="SMY74" s="239"/>
      <c r="SMZ74" s="239"/>
      <c r="SNA74" s="239"/>
      <c r="SNB74" s="239"/>
      <c r="SNC74" s="239"/>
      <c r="SND74" s="239"/>
      <c r="SNE74" s="239"/>
      <c r="SNF74" s="239"/>
      <c r="SNG74" s="239"/>
      <c r="SNH74" s="239"/>
      <c r="SNI74" s="239"/>
      <c r="SNJ74" s="239"/>
      <c r="SNK74" s="239"/>
      <c r="SNL74" s="239"/>
      <c r="SNM74" s="239"/>
      <c r="SNN74" s="239"/>
      <c r="SNO74" s="239"/>
      <c r="SNP74" s="239"/>
      <c r="SNQ74" s="239"/>
      <c r="SNR74" s="239"/>
      <c r="SNS74" s="239"/>
      <c r="SNT74" s="239"/>
      <c r="SNU74" s="239"/>
      <c r="SNV74" s="239"/>
      <c r="SNW74" s="239"/>
      <c r="SNX74" s="239"/>
      <c r="SNY74" s="239"/>
      <c r="SNZ74" s="239"/>
      <c r="SOA74" s="239"/>
      <c r="SOB74" s="239"/>
      <c r="SOC74" s="239"/>
      <c r="SOD74" s="239"/>
      <c r="SOE74" s="239"/>
      <c r="SOF74" s="239"/>
      <c r="SOG74" s="239"/>
      <c r="SOH74" s="239"/>
      <c r="SOI74" s="239"/>
      <c r="SOJ74" s="239"/>
      <c r="SOK74" s="239"/>
      <c r="SOL74" s="239"/>
      <c r="SOM74" s="239"/>
      <c r="SON74" s="239"/>
      <c r="SOO74" s="239"/>
      <c r="SOP74" s="239"/>
      <c r="SOQ74" s="239"/>
      <c r="SOR74" s="239"/>
      <c r="SOS74" s="239"/>
      <c r="SOT74" s="239"/>
      <c r="SOU74" s="239"/>
      <c r="SOV74" s="239"/>
      <c r="SOW74" s="239"/>
      <c r="SOX74" s="239"/>
      <c r="SOY74" s="239"/>
      <c r="SOZ74" s="239"/>
      <c r="SPA74" s="239"/>
      <c r="SPB74" s="239"/>
      <c r="SPC74" s="239"/>
      <c r="SPD74" s="239"/>
      <c r="SPE74" s="239"/>
      <c r="SPF74" s="239"/>
      <c r="SPG74" s="239"/>
      <c r="SPH74" s="239"/>
      <c r="SPI74" s="239"/>
      <c r="SPJ74" s="239"/>
      <c r="SPK74" s="239"/>
      <c r="SPL74" s="239"/>
      <c r="SPM74" s="239"/>
      <c r="SPN74" s="239"/>
      <c r="SPO74" s="239"/>
      <c r="SPP74" s="239"/>
      <c r="SPQ74" s="239"/>
      <c r="SPR74" s="239"/>
      <c r="SPS74" s="239"/>
      <c r="SPT74" s="239"/>
      <c r="SPU74" s="239"/>
      <c r="SPV74" s="239"/>
      <c r="SPW74" s="239"/>
      <c r="SPX74" s="239"/>
      <c r="SPY74" s="239"/>
      <c r="SPZ74" s="239"/>
      <c r="SQA74" s="239"/>
      <c r="SQB74" s="239"/>
      <c r="SQC74" s="239"/>
      <c r="SQD74" s="239"/>
      <c r="SQE74" s="239"/>
      <c r="SQF74" s="239"/>
      <c r="SQG74" s="239"/>
      <c r="SQH74" s="239"/>
      <c r="SQI74" s="239"/>
      <c r="SQJ74" s="239"/>
      <c r="SQK74" s="239"/>
      <c r="SQL74" s="239"/>
      <c r="SQM74" s="239"/>
      <c r="SQN74" s="239"/>
      <c r="SQO74" s="239"/>
      <c r="SQP74" s="239"/>
      <c r="SQQ74" s="239"/>
      <c r="SQR74" s="239"/>
      <c r="SQS74" s="239"/>
      <c r="SQT74" s="239"/>
      <c r="SQU74" s="239"/>
      <c r="SQV74" s="239"/>
      <c r="SQW74" s="239"/>
      <c r="SQX74" s="239"/>
      <c r="SQY74" s="239"/>
      <c r="SQZ74" s="239"/>
      <c r="SRA74" s="239"/>
      <c r="SRB74" s="239"/>
      <c r="SRC74" s="239"/>
      <c r="SRD74" s="239"/>
      <c r="SRE74" s="239"/>
      <c r="SRF74" s="239"/>
      <c r="SRG74" s="239"/>
      <c r="SRH74" s="239"/>
      <c r="SRI74" s="239"/>
      <c r="SRJ74" s="239"/>
      <c r="SRK74" s="239"/>
      <c r="SRL74" s="239"/>
      <c r="SRM74" s="239"/>
      <c r="SRN74" s="239"/>
      <c r="SRO74" s="239"/>
      <c r="SRP74" s="239"/>
      <c r="SRQ74" s="239"/>
      <c r="SRR74" s="239"/>
      <c r="SRS74" s="239"/>
      <c r="SRT74" s="239"/>
      <c r="SRU74" s="239"/>
      <c r="SRV74" s="239"/>
      <c r="SRW74" s="239"/>
      <c r="SRX74" s="239"/>
      <c r="SRY74" s="239"/>
      <c r="SRZ74" s="239"/>
      <c r="SSA74" s="239"/>
      <c r="SSB74" s="239"/>
      <c r="SSC74" s="239"/>
      <c r="SSD74" s="239"/>
      <c r="SSE74" s="239"/>
      <c r="SSF74" s="239"/>
      <c r="SSG74" s="239"/>
      <c r="SSH74" s="239"/>
      <c r="SSI74" s="239"/>
      <c r="SSJ74" s="239"/>
      <c r="SSK74" s="239"/>
      <c r="SSL74" s="239"/>
      <c r="SSM74" s="239"/>
      <c r="SSN74" s="239"/>
      <c r="SSO74" s="239"/>
      <c r="SSP74" s="239"/>
      <c r="SSQ74" s="239"/>
      <c r="SSR74" s="239"/>
      <c r="SSS74" s="239"/>
      <c r="SST74" s="239"/>
      <c r="SSU74" s="239"/>
      <c r="SSV74" s="239"/>
      <c r="SSW74" s="239"/>
      <c r="SSX74" s="239"/>
      <c r="SSY74" s="239"/>
      <c r="SSZ74" s="239"/>
      <c r="STA74" s="239"/>
      <c r="STB74" s="239"/>
      <c r="STC74" s="239"/>
      <c r="STD74" s="239"/>
      <c r="STE74" s="239"/>
      <c r="STF74" s="239"/>
      <c r="STG74" s="239"/>
      <c r="STH74" s="239"/>
      <c r="STI74" s="239"/>
      <c r="STJ74" s="239"/>
      <c r="STK74" s="239"/>
      <c r="STL74" s="239"/>
      <c r="STM74" s="239"/>
      <c r="STN74" s="239"/>
      <c r="STO74" s="239"/>
      <c r="STP74" s="239"/>
      <c r="STQ74" s="239"/>
      <c r="STR74" s="239"/>
      <c r="STS74" s="239"/>
      <c r="STT74" s="239"/>
      <c r="STU74" s="239"/>
      <c r="STV74" s="239"/>
      <c r="STW74" s="239"/>
      <c r="STX74" s="239"/>
      <c r="STY74" s="239"/>
      <c r="STZ74" s="239"/>
      <c r="SUA74" s="239"/>
      <c r="SUB74" s="239"/>
      <c r="SUC74" s="239"/>
      <c r="SUD74" s="239"/>
      <c r="SUE74" s="239"/>
      <c r="SUF74" s="239"/>
      <c r="SUG74" s="239"/>
      <c r="SUH74" s="239"/>
      <c r="SUI74" s="239"/>
      <c r="SUJ74" s="239"/>
      <c r="SUK74" s="239"/>
      <c r="SUL74" s="239"/>
      <c r="SUM74" s="239"/>
      <c r="SUN74" s="239"/>
      <c r="SUO74" s="239"/>
      <c r="SUP74" s="239"/>
      <c r="SUQ74" s="239"/>
      <c r="SUR74" s="239"/>
      <c r="SUS74" s="239"/>
      <c r="SUT74" s="239"/>
      <c r="SUU74" s="239"/>
      <c r="SUV74" s="239"/>
      <c r="SUW74" s="239"/>
      <c r="SUX74" s="239"/>
      <c r="SUY74" s="239"/>
      <c r="SUZ74" s="239"/>
      <c r="SVA74" s="239"/>
      <c r="SVB74" s="239"/>
      <c r="SVC74" s="239"/>
      <c r="SVD74" s="239"/>
      <c r="SVE74" s="239"/>
      <c r="SVF74" s="239"/>
      <c r="SVG74" s="239"/>
      <c r="SVH74" s="239"/>
      <c r="SVI74" s="239"/>
      <c r="SVJ74" s="239"/>
      <c r="SVK74" s="239"/>
      <c r="SVL74" s="239"/>
      <c r="SVM74" s="239"/>
      <c r="SVN74" s="239"/>
      <c r="SVO74" s="239"/>
      <c r="SVP74" s="239"/>
      <c r="SVQ74" s="239"/>
      <c r="SVR74" s="239"/>
      <c r="SVS74" s="239"/>
      <c r="SVT74" s="239"/>
      <c r="SVU74" s="239"/>
      <c r="SVV74" s="239"/>
      <c r="SVW74" s="239"/>
      <c r="SVX74" s="239"/>
      <c r="SVY74" s="239"/>
      <c r="SVZ74" s="239"/>
      <c r="SWA74" s="239"/>
      <c r="SWB74" s="239"/>
      <c r="SWC74" s="239"/>
      <c r="SWD74" s="239"/>
      <c r="SWE74" s="239"/>
      <c r="SWF74" s="239"/>
      <c r="SWG74" s="239"/>
      <c r="SWH74" s="239"/>
      <c r="SWI74" s="239"/>
      <c r="SWJ74" s="239"/>
      <c r="SWK74" s="239"/>
      <c r="SWL74" s="239"/>
      <c r="SWM74" s="239"/>
      <c r="SWN74" s="239"/>
      <c r="SWO74" s="239"/>
      <c r="SWP74" s="239"/>
      <c r="SWQ74" s="239"/>
      <c r="SWR74" s="239"/>
      <c r="SWS74" s="239"/>
      <c r="SWT74" s="239"/>
      <c r="SWU74" s="239"/>
      <c r="SWV74" s="239"/>
      <c r="SWW74" s="239"/>
      <c r="SWX74" s="239"/>
      <c r="SWY74" s="239"/>
      <c r="SWZ74" s="239"/>
      <c r="SXA74" s="239"/>
      <c r="SXB74" s="239"/>
      <c r="SXC74" s="239"/>
      <c r="SXD74" s="239"/>
      <c r="SXE74" s="239"/>
      <c r="SXF74" s="239"/>
      <c r="SXG74" s="239"/>
      <c r="SXH74" s="239"/>
      <c r="SXI74" s="239"/>
      <c r="SXJ74" s="239"/>
      <c r="SXK74" s="239"/>
      <c r="SXL74" s="239"/>
      <c r="SXM74" s="239"/>
      <c r="SXN74" s="239"/>
      <c r="SXO74" s="239"/>
      <c r="SXP74" s="239"/>
      <c r="SXQ74" s="239"/>
      <c r="SXR74" s="239"/>
      <c r="SXS74" s="239"/>
      <c r="SXT74" s="239"/>
      <c r="SXU74" s="239"/>
      <c r="SXV74" s="239"/>
      <c r="SXW74" s="239"/>
      <c r="SXX74" s="239"/>
      <c r="SXY74" s="239"/>
      <c r="SXZ74" s="239"/>
      <c r="SYA74" s="239"/>
      <c r="SYB74" s="239"/>
      <c r="SYC74" s="239"/>
      <c r="SYD74" s="239"/>
      <c r="SYE74" s="239"/>
      <c r="SYF74" s="239"/>
      <c r="SYG74" s="239"/>
      <c r="SYH74" s="239"/>
      <c r="SYI74" s="239"/>
      <c r="SYJ74" s="239"/>
      <c r="SYK74" s="239"/>
      <c r="SYL74" s="239"/>
      <c r="SYM74" s="239"/>
      <c r="SYN74" s="239"/>
      <c r="SYO74" s="239"/>
      <c r="SYP74" s="239"/>
      <c r="SYQ74" s="239"/>
      <c r="SYR74" s="239"/>
      <c r="SYS74" s="239"/>
      <c r="SYT74" s="239"/>
      <c r="SYU74" s="239"/>
      <c r="SYV74" s="239"/>
      <c r="SYW74" s="239"/>
      <c r="SYX74" s="239"/>
      <c r="SYY74" s="239"/>
      <c r="SYZ74" s="239"/>
      <c r="SZA74" s="239"/>
      <c r="SZB74" s="239"/>
      <c r="SZC74" s="239"/>
      <c r="SZD74" s="239"/>
      <c r="SZE74" s="239"/>
      <c r="SZF74" s="239"/>
      <c r="SZG74" s="239"/>
      <c r="SZH74" s="239"/>
      <c r="SZI74" s="239"/>
      <c r="SZJ74" s="239"/>
      <c r="SZK74" s="239"/>
      <c r="SZL74" s="239"/>
      <c r="SZM74" s="239"/>
      <c r="SZN74" s="239"/>
      <c r="SZO74" s="239"/>
      <c r="SZP74" s="239"/>
      <c r="SZQ74" s="239"/>
      <c r="SZR74" s="239"/>
      <c r="SZS74" s="239"/>
      <c r="SZT74" s="239"/>
      <c r="SZU74" s="239"/>
      <c r="SZV74" s="239"/>
      <c r="SZW74" s="239"/>
      <c r="SZX74" s="239"/>
      <c r="SZY74" s="239"/>
      <c r="SZZ74" s="239"/>
      <c r="TAA74" s="239"/>
      <c r="TAB74" s="239"/>
      <c r="TAC74" s="239"/>
      <c r="TAD74" s="239"/>
      <c r="TAE74" s="239"/>
      <c r="TAF74" s="239"/>
      <c r="TAG74" s="239"/>
      <c r="TAH74" s="239"/>
      <c r="TAI74" s="239"/>
      <c r="TAJ74" s="239"/>
      <c r="TAK74" s="239"/>
      <c r="TAL74" s="239"/>
      <c r="TAM74" s="239"/>
      <c r="TAN74" s="239"/>
      <c r="TAO74" s="239"/>
      <c r="TAP74" s="239"/>
      <c r="TAQ74" s="239"/>
      <c r="TAR74" s="239"/>
      <c r="TAS74" s="239"/>
      <c r="TAT74" s="239"/>
      <c r="TAU74" s="239"/>
      <c r="TAV74" s="239"/>
      <c r="TAW74" s="239"/>
      <c r="TAX74" s="239"/>
      <c r="TAY74" s="239"/>
      <c r="TAZ74" s="239"/>
      <c r="TBA74" s="239"/>
      <c r="TBB74" s="239"/>
      <c r="TBC74" s="239"/>
      <c r="TBD74" s="239"/>
      <c r="TBE74" s="239"/>
      <c r="TBF74" s="239"/>
      <c r="TBG74" s="239"/>
      <c r="TBH74" s="239"/>
      <c r="TBI74" s="239"/>
      <c r="TBJ74" s="239"/>
      <c r="TBK74" s="239"/>
      <c r="TBL74" s="239"/>
      <c r="TBM74" s="239"/>
      <c r="TBN74" s="239"/>
      <c r="TBO74" s="239"/>
      <c r="TBP74" s="239"/>
      <c r="TBQ74" s="239"/>
      <c r="TBR74" s="239"/>
      <c r="TBS74" s="239"/>
      <c r="TBT74" s="239"/>
      <c r="TBU74" s="239"/>
      <c r="TBV74" s="239"/>
      <c r="TBW74" s="239"/>
      <c r="TBX74" s="239"/>
      <c r="TBY74" s="239"/>
      <c r="TBZ74" s="239"/>
      <c r="TCA74" s="239"/>
      <c r="TCB74" s="239"/>
      <c r="TCC74" s="239"/>
      <c r="TCD74" s="239"/>
      <c r="TCE74" s="239"/>
      <c r="TCF74" s="239"/>
      <c r="TCG74" s="239"/>
      <c r="TCH74" s="239"/>
      <c r="TCI74" s="239"/>
      <c r="TCJ74" s="239"/>
      <c r="TCK74" s="239"/>
      <c r="TCL74" s="239"/>
      <c r="TCM74" s="239"/>
      <c r="TCN74" s="239"/>
      <c r="TCO74" s="239"/>
      <c r="TCP74" s="239"/>
      <c r="TCQ74" s="239"/>
      <c r="TCR74" s="239"/>
      <c r="TCS74" s="239"/>
      <c r="TCT74" s="239"/>
      <c r="TCU74" s="239"/>
      <c r="TCV74" s="239"/>
      <c r="TCW74" s="239"/>
      <c r="TCX74" s="239"/>
      <c r="TCY74" s="239"/>
      <c r="TCZ74" s="239"/>
      <c r="TDA74" s="239"/>
      <c r="TDB74" s="239"/>
      <c r="TDC74" s="239"/>
      <c r="TDD74" s="239"/>
      <c r="TDE74" s="239"/>
      <c r="TDF74" s="239"/>
      <c r="TDG74" s="239"/>
      <c r="TDH74" s="239"/>
      <c r="TDI74" s="239"/>
      <c r="TDJ74" s="239"/>
      <c r="TDK74" s="239"/>
      <c r="TDL74" s="239"/>
      <c r="TDM74" s="239"/>
      <c r="TDN74" s="239"/>
      <c r="TDO74" s="239"/>
      <c r="TDP74" s="239"/>
      <c r="TDQ74" s="239"/>
      <c r="TDR74" s="239"/>
      <c r="TDS74" s="239"/>
      <c r="TDT74" s="239"/>
      <c r="TDU74" s="239"/>
      <c r="TDV74" s="239"/>
      <c r="TDW74" s="239"/>
      <c r="TDX74" s="239"/>
      <c r="TDY74" s="239"/>
      <c r="TDZ74" s="239"/>
      <c r="TEA74" s="239"/>
      <c r="TEB74" s="239"/>
      <c r="TEC74" s="239"/>
      <c r="TED74" s="239"/>
      <c r="TEE74" s="239"/>
      <c r="TEF74" s="239"/>
      <c r="TEG74" s="239"/>
      <c r="TEH74" s="239"/>
      <c r="TEI74" s="239"/>
      <c r="TEJ74" s="239"/>
      <c r="TEK74" s="239"/>
      <c r="TEL74" s="239"/>
      <c r="TEM74" s="239"/>
      <c r="TEN74" s="239"/>
      <c r="TEO74" s="239"/>
      <c r="TEP74" s="239"/>
      <c r="TEQ74" s="239"/>
      <c r="TER74" s="239"/>
      <c r="TES74" s="239"/>
      <c r="TET74" s="239"/>
      <c r="TEU74" s="239"/>
      <c r="TEV74" s="239"/>
      <c r="TEW74" s="239"/>
      <c r="TEX74" s="239"/>
      <c r="TEY74" s="239"/>
      <c r="TEZ74" s="239"/>
      <c r="TFA74" s="239"/>
      <c r="TFB74" s="239"/>
      <c r="TFC74" s="239"/>
      <c r="TFD74" s="239"/>
      <c r="TFE74" s="239"/>
      <c r="TFF74" s="239"/>
      <c r="TFG74" s="239"/>
      <c r="TFH74" s="239"/>
      <c r="TFI74" s="239"/>
      <c r="TFJ74" s="239"/>
      <c r="TFK74" s="239"/>
      <c r="TFL74" s="239"/>
      <c r="TFM74" s="239"/>
      <c r="TFN74" s="239"/>
      <c r="TFO74" s="239"/>
      <c r="TFP74" s="239"/>
      <c r="TFQ74" s="239"/>
      <c r="TFR74" s="239"/>
      <c r="TFS74" s="239"/>
      <c r="TFT74" s="239"/>
      <c r="TFU74" s="239"/>
      <c r="TFV74" s="239"/>
      <c r="TFW74" s="239"/>
      <c r="TFX74" s="239"/>
      <c r="TFY74" s="239"/>
      <c r="TFZ74" s="239"/>
      <c r="TGA74" s="239"/>
      <c r="TGB74" s="239"/>
      <c r="TGC74" s="239"/>
      <c r="TGD74" s="239"/>
      <c r="TGE74" s="239"/>
      <c r="TGF74" s="239"/>
      <c r="TGG74" s="239"/>
      <c r="TGH74" s="239"/>
      <c r="TGI74" s="239"/>
      <c r="TGJ74" s="239"/>
      <c r="TGK74" s="239"/>
      <c r="TGL74" s="239"/>
      <c r="TGM74" s="239"/>
      <c r="TGN74" s="239"/>
      <c r="TGO74" s="239"/>
      <c r="TGP74" s="239"/>
      <c r="TGQ74" s="239"/>
      <c r="TGR74" s="239"/>
      <c r="TGS74" s="239"/>
      <c r="TGT74" s="239"/>
      <c r="TGU74" s="239"/>
      <c r="TGV74" s="239"/>
      <c r="TGW74" s="239"/>
      <c r="TGX74" s="239"/>
      <c r="TGY74" s="239"/>
      <c r="TGZ74" s="239"/>
      <c r="THA74" s="239"/>
      <c r="THB74" s="239"/>
      <c r="THC74" s="239"/>
      <c r="THD74" s="239"/>
      <c r="THE74" s="239"/>
      <c r="THF74" s="239"/>
      <c r="THG74" s="239"/>
      <c r="THH74" s="239"/>
      <c r="THI74" s="239"/>
      <c r="THJ74" s="239"/>
      <c r="THK74" s="239"/>
      <c r="THL74" s="239"/>
      <c r="THM74" s="239"/>
      <c r="THN74" s="239"/>
      <c r="THO74" s="239"/>
      <c r="THP74" s="239"/>
      <c r="THQ74" s="239"/>
      <c r="THR74" s="239"/>
      <c r="THS74" s="239"/>
      <c r="THT74" s="239"/>
      <c r="THU74" s="239"/>
      <c r="THV74" s="239"/>
      <c r="THW74" s="239"/>
      <c r="THX74" s="239"/>
      <c r="THY74" s="239"/>
      <c r="THZ74" s="239"/>
      <c r="TIA74" s="239"/>
      <c r="TIB74" s="239"/>
      <c r="TIC74" s="239"/>
      <c r="TID74" s="239"/>
      <c r="TIE74" s="239"/>
      <c r="TIF74" s="239"/>
      <c r="TIG74" s="239"/>
      <c r="TIH74" s="239"/>
      <c r="TII74" s="239"/>
      <c r="TIJ74" s="239"/>
      <c r="TIK74" s="239"/>
      <c r="TIL74" s="239"/>
      <c r="TIM74" s="239"/>
      <c r="TIN74" s="239"/>
      <c r="TIO74" s="239"/>
      <c r="TIP74" s="239"/>
      <c r="TIQ74" s="239"/>
      <c r="TIR74" s="239"/>
      <c r="TIS74" s="239"/>
      <c r="TIT74" s="239"/>
      <c r="TIU74" s="239"/>
      <c r="TIV74" s="239"/>
      <c r="TIW74" s="239"/>
      <c r="TIX74" s="239"/>
      <c r="TIY74" s="239"/>
      <c r="TIZ74" s="239"/>
      <c r="TJA74" s="239"/>
      <c r="TJB74" s="239"/>
      <c r="TJC74" s="239"/>
      <c r="TJD74" s="239"/>
      <c r="TJE74" s="239"/>
      <c r="TJF74" s="239"/>
      <c r="TJG74" s="239"/>
      <c r="TJH74" s="239"/>
      <c r="TJI74" s="239"/>
      <c r="TJJ74" s="239"/>
      <c r="TJK74" s="239"/>
      <c r="TJL74" s="239"/>
      <c r="TJM74" s="239"/>
      <c r="TJN74" s="239"/>
      <c r="TJO74" s="239"/>
      <c r="TJP74" s="239"/>
      <c r="TJQ74" s="239"/>
      <c r="TJR74" s="239"/>
      <c r="TJS74" s="239"/>
      <c r="TJT74" s="239"/>
      <c r="TJU74" s="239"/>
      <c r="TJV74" s="239"/>
      <c r="TJW74" s="239"/>
      <c r="TJX74" s="239"/>
      <c r="TJY74" s="239"/>
      <c r="TJZ74" s="239"/>
      <c r="TKA74" s="239"/>
      <c r="TKB74" s="239"/>
      <c r="TKC74" s="239"/>
      <c r="TKD74" s="239"/>
      <c r="TKE74" s="239"/>
      <c r="TKF74" s="239"/>
      <c r="TKG74" s="239"/>
      <c r="TKH74" s="239"/>
      <c r="TKI74" s="239"/>
      <c r="TKJ74" s="239"/>
      <c r="TKK74" s="239"/>
      <c r="TKL74" s="239"/>
      <c r="TKM74" s="239"/>
      <c r="TKN74" s="239"/>
      <c r="TKO74" s="239"/>
      <c r="TKP74" s="239"/>
      <c r="TKQ74" s="239"/>
      <c r="TKR74" s="239"/>
      <c r="TKS74" s="239"/>
      <c r="TKT74" s="239"/>
      <c r="TKU74" s="239"/>
      <c r="TKV74" s="239"/>
      <c r="TKW74" s="239"/>
      <c r="TKX74" s="239"/>
      <c r="TKY74" s="239"/>
      <c r="TKZ74" s="239"/>
      <c r="TLA74" s="239"/>
      <c r="TLB74" s="239"/>
      <c r="TLC74" s="239"/>
      <c r="TLD74" s="239"/>
      <c r="TLE74" s="239"/>
      <c r="TLF74" s="239"/>
      <c r="TLG74" s="239"/>
      <c r="TLH74" s="239"/>
      <c r="TLI74" s="239"/>
      <c r="TLJ74" s="239"/>
      <c r="TLK74" s="239"/>
      <c r="TLL74" s="239"/>
      <c r="TLM74" s="239"/>
      <c r="TLN74" s="239"/>
      <c r="TLO74" s="239"/>
      <c r="TLP74" s="239"/>
      <c r="TLQ74" s="239"/>
      <c r="TLR74" s="239"/>
      <c r="TLS74" s="239"/>
      <c r="TLT74" s="239"/>
      <c r="TLU74" s="239"/>
      <c r="TLV74" s="239"/>
      <c r="TLW74" s="239"/>
      <c r="TLX74" s="239"/>
      <c r="TLY74" s="239"/>
      <c r="TLZ74" s="239"/>
      <c r="TMA74" s="239"/>
      <c r="TMB74" s="239"/>
      <c r="TMC74" s="239"/>
      <c r="TMD74" s="239"/>
      <c r="TME74" s="239"/>
      <c r="TMF74" s="239"/>
      <c r="TMG74" s="239"/>
      <c r="TMH74" s="239"/>
      <c r="TMI74" s="239"/>
      <c r="TMJ74" s="239"/>
      <c r="TMK74" s="239"/>
      <c r="TML74" s="239"/>
      <c r="TMM74" s="239"/>
      <c r="TMN74" s="239"/>
      <c r="TMO74" s="239"/>
      <c r="TMP74" s="239"/>
      <c r="TMQ74" s="239"/>
      <c r="TMR74" s="239"/>
      <c r="TMS74" s="239"/>
      <c r="TMT74" s="239"/>
      <c r="TMU74" s="239"/>
      <c r="TMV74" s="239"/>
      <c r="TMW74" s="239"/>
      <c r="TMX74" s="239"/>
      <c r="TMY74" s="239"/>
      <c r="TMZ74" s="239"/>
      <c r="TNA74" s="239"/>
      <c r="TNB74" s="239"/>
      <c r="TNC74" s="239"/>
      <c r="TND74" s="239"/>
      <c r="TNE74" s="239"/>
      <c r="TNF74" s="239"/>
      <c r="TNG74" s="239"/>
      <c r="TNH74" s="239"/>
      <c r="TNI74" s="239"/>
      <c r="TNJ74" s="239"/>
      <c r="TNK74" s="239"/>
      <c r="TNL74" s="239"/>
      <c r="TNM74" s="239"/>
      <c r="TNN74" s="239"/>
      <c r="TNO74" s="239"/>
      <c r="TNP74" s="239"/>
      <c r="TNQ74" s="239"/>
      <c r="TNR74" s="239"/>
      <c r="TNS74" s="239"/>
      <c r="TNT74" s="239"/>
      <c r="TNU74" s="239"/>
      <c r="TNV74" s="239"/>
      <c r="TNW74" s="239"/>
      <c r="TNX74" s="239"/>
      <c r="TNY74" s="239"/>
      <c r="TNZ74" s="239"/>
      <c r="TOA74" s="239"/>
      <c r="TOB74" s="239"/>
      <c r="TOC74" s="239"/>
      <c r="TOD74" s="239"/>
      <c r="TOE74" s="239"/>
      <c r="TOF74" s="239"/>
      <c r="TOG74" s="239"/>
      <c r="TOH74" s="239"/>
      <c r="TOI74" s="239"/>
      <c r="TOJ74" s="239"/>
      <c r="TOK74" s="239"/>
      <c r="TOL74" s="239"/>
      <c r="TOM74" s="239"/>
      <c r="TON74" s="239"/>
      <c r="TOO74" s="239"/>
      <c r="TOP74" s="239"/>
      <c r="TOQ74" s="239"/>
      <c r="TOR74" s="239"/>
      <c r="TOS74" s="239"/>
      <c r="TOT74" s="239"/>
      <c r="TOU74" s="239"/>
      <c r="TOV74" s="239"/>
      <c r="TOW74" s="239"/>
      <c r="TOX74" s="239"/>
      <c r="TOY74" s="239"/>
      <c r="TOZ74" s="239"/>
      <c r="TPA74" s="239"/>
      <c r="TPB74" s="239"/>
      <c r="TPC74" s="239"/>
      <c r="TPD74" s="239"/>
      <c r="TPE74" s="239"/>
      <c r="TPF74" s="239"/>
      <c r="TPG74" s="239"/>
      <c r="TPH74" s="239"/>
      <c r="TPI74" s="239"/>
      <c r="TPJ74" s="239"/>
      <c r="TPK74" s="239"/>
      <c r="TPL74" s="239"/>
      <c r="TPM74" s="239"/>
      <c r="TPN74" s="239"/>
      <c r="TPO74" s="239"/>
      <c r="TPP74" s="239"/>
      <c r="TPQ74" s="239"/>
      <c r="TPR74" s="239"/>
      <c r="TPS74" s="239"/>
      <c r="TPT74" s="239"/>
      <c r="TPU74" s="239"/>
      <c r="TPV74" s="239"/>
      <c r="TPW74" s="239"/>
      <c r="TPX74" s="239"/>
      <c r="TPY74" s="239"/>
      <c r="TPZ74" s="239"/>
      <c r="TQA74" s="239"/>
      <c r="TQB74" s="239"/>
      <c r="TQC74" s="239"/>
      <c r="TQD74" s="239"/>
      <c r="TQE74" s="239"/>
      <c r="TQF74" s="239"/>
      <c r="TQG74" s="239"/>
      <c r="TQH74" s="239"/>
      <c r="TQI74" s="239"/>
      <c r="TQJ74" s="239"/>
      <c r="TQK74" s="239"/>
      <c r="TQL74" s="239"/>
      <c r="TQM74" s="239"/>
      <c r="TQN74" s="239"/>
      <c r="TQO74" s="239"/>
      <c r="TQP74" s="239"/>
      <c r="TQQ74" s="239"/>
      <c r="TQR74" s="239"/>
      <c r="TQS74" s="239"/>
      <c r="TQT74" s="239"/>
      <c r="TQU74" s="239"/>
      <c r="TQV74" s="239"/>
      <c r="TQW74" s="239"/>
      <c r="TQX74" s="239"/>
      <c r="TQY74" s="239"/>
      <c r="TQZ74" s="239"/>
      <c r="TRA74" s="239"/>
      <c r="TRB74" s="239"/>
      <c r="TRC74" s="239"/>
      <c r="TRD74" s="239"/>
      <c r="TRE74" s="239"/>
      <c r="TRF74" s="239"/>
      <c r="TRG74" s="239"/>
      <c r="TRH74" s="239"/>
      <c r="TRI74" s="239"/>
      <c r="TRJ74" s="239"/>
      <c r="TRK74" s="239"/>
      <c r="TRL74" s="239"/>
      <c r="TRM74" s="239"/>
      <c r="TRN74" s="239"/>
      <c r="TRO74" s="239"/>
      <c r="TRP74" s="239"/>
      <c r="TRQ74" s="239"/>
      <c r="TRR74" s="239"/>
      <c r="TRS74" s="239"/>
      <c r="TRT74" s="239"/>
      <c r="TRU74" s="239"/>
      <c r="TRV74" s="239"/>
      <c r="TRW74" s="239"/>
      <c r="TRX74" s="239"/>
      <c r="TRY74" s="239"/>
      <c r="TRZ74" s="239"/>
      <c r="TSA74" s="239"/>
      <c r="TSB74" s="239"/>
      <c r="TSC74" s="239"/>
      <c r="TSD74" s="239"/>
      <c r="TSE74" s="239"/>
      <c r="TSF74" s="239"/>
      <c r="TSG74" s="239"/>
      <c r="TSH74" s="239"/>
      <c r="TSI74" s="239"/>
      <c r="TSJ74" s="239"/>
      <c r="TSK74" s="239"/>
      <c r="TSL74" s="239"/>
      <c r="TSM74" s="239"/>
      <c r="TSN74" s="239"/>
      <c r="TSO74" s="239"/>
      <c r="TSP74" s="239"/>
      <c r="TSQ74" s="239"/>
      <c r="TSR74" s="239"/>
      <c r="TSS74" s="239"/>
      <c r="TST74" s="239"/>
      <c r="TSU74" s="239"/>
      <c r="TSV74" s="239"/>
      <c r="TSW74" s="239"/>
      <c r="TSX74" s="239"/>
      <c r="TSY74" s="239"/>
      <c r="TSZ74" s="239"/>
      <c r="TTA74" s="239"/>
      <c r="TTB74" s="239"/>
      <c r="TTC74" s="239"/>
      <c r="TTD74" s="239"/>
      <c r="TTE74" s="239"/>
      <c r="TTF74" s="239"/>
      <c r="TTG74" s="239"/>
      <c r="TTH74" s="239"/>
      <c r="TTI74" s="239"/>
      <c r="TTJ74" s="239"/>
      <c r="TTK74" s="239"/>
      <c r="TTL74" s="239"/>
      <c r="TTM74" s="239"/>
      <c r="TTN74" s="239"/>
      <c r="TTO74" s="239"/>
      <c r="TTP74" s="239"/>
      <c r="TTQ74" s="239"/>
      <c r="TTR74" s="239"/>
      <c r="TTS74" s="239"/>
      <c r="TTT74" s="239"/>
      <c r="TTU74" s="239"/>
      <c r="TTV74" s="239"/>
      <c r="TTW74" s="239"/>
      <c r="TTX74" s="239"/>
      <c r="TTY74" s="239"/>
      <c r="TTZ74" s="239"/>
      <c r="TUA74" s="239"/>
      <c r="TUB74" s="239"/>
      <c r="TUC74" s="239"/>
      <c r="TUD74" s="239"/>
      <c r="TUE74" s="239"/>
      <c r="TUF74" s="239"/>
      <c r="TUG74" s="239"/>
      <c r="TUH74" s="239"/>
      <c r="TUI74" s="239"/>
      <c r="TUJ74" s="239"/>
      <c r="TUK74" s="239"/>
      <c r="TUL74" s="239"/>
      <c r="TUM74" s="239"/>
      <c r="TUN74" s="239"/>
      <c r="TUO74" s="239"/>
      <c r="TUP74" s="239"/>
      <c r="TUQ74" s="239"/>
      <c r="TUR74" s="239"/>
      <c r="TUS74" s="239"/>
      <c r="TUT74" s="239"/>
      <c r="TUU74" s="239"/>
      <c r="TUV74" s="239"/>
      <c r="TUW74" s="239"/>
      <c r="TUX74" s="239"/>
      <c r="TUY74" s="239"/>
      <c r="TUZ74" s="239"/>
      <c r="TVA74" s="239"/>
      <c r="TVB74" s="239"/>
      <c r="TVC74" s="239"/>
      <c r="TVD74" s="239"/>
      <c r="TVE74" s="239"/>
      <c r="TVF74" s="239"/>
      <c r="TVG74" s="239"/>
      <c r="TVH74" s="239"/>
      <c r="TVI74" s="239"/>
      <c r="TVJ74" s="239"/>
      <c r="TVK74" s="239"/>
      <c r="TVL74" s="239"/>
      <c r="TVM74" s="239"/>
      <c r="TVN74" s="239"/>
      <c r="TVO74" s="239"/>
      <c r="TVP74" s="239"/>
      <c r="TVQ74" s="239"/>
      <c r="TVR74" s="239"/>
      <c r="TVS74" s="239"/>
      <c r="TVT74" s="239"/>
      <c r="TVU74" s="239"/>
      <c r="TVV74" s="239"/>
      <c r="TVW74" s="239"/>
      <c r="TVX74" s="239"/>
      <c r="TVY74" s="239"/>
      <c r="TVZ74" s="239"/>
      <c r="TWA74" s="239"/>
      <c r="TWB74" s="239"/>
      <c r="TWC74" s="239"/>
      <c r="TWD74" s="239"/>
      <c r="TWE74" s="239"/>
      <c r="TWF74" s="239"/>
      <c r="TWG74" s="239"/>
      <c r="TWH74" s="239"/>
      <c r="TWI74" s="239"/>
      <c r="TWJ74" s="239"/>
      <c r="TWK74" s="239"/>
      <c r="TWL74" s="239"/>
      <c r="TWM74" s="239"/>
      <c r="TWN74" s="239"/>
      <c r="TWO74" s="239"/>
      <c r="TWP74" s="239"/>
      <c r="TWQ74" s="239"/>
      <c r="TWR74" s="239"/>
      <c r="TWS74" s="239"/>
      <c r="TWT74" s="239"/>
      <c r="TWU74" s="239"/>
      <c r="TWV74" s="239"/>
      <c r="TWW74" s="239"/>
      <c r="TWX74" s="239"/>
      <c r="TWY74" s="239"/>
      <c r="TWZ74" s="239"/>
      <c r="TXA74" s="239"/>
      <c r="TXB74" s="239"/>
      <c r="TXC74" s="239"/>
      <c r="TXD74" s="239"/>
      <c r="TXE74" s="239"/>
      <c r="TXF74" s="239"/>
      <c r="TXG74" s="239"/>
      <c r="TXH74" s="239"/>
      <c r="TXI74" s="239"/>
      <c r="TXJ74" s="239"/>
      <c r="TXK74" s="239"/>
      <c r="TXL74" s="239"/>
      <c r="TXM74" s="239"/>
      <c r="TXN74" s="239"/>
      <c r="TXO74" s="239"/>
      <c r="TXP74" s="239"/>
      <c r="TXQ74" s="239"/>
      <c r="TXR74" s="239"/>
      <c r="TXS74" s="239"/>
      <c r="TXT74" s="239"/>
      <c r="TXU74" s="239"/>
      <c r="TXV74" s="239"/>
      <c r="TXW74" s="239"/>
      <c r="TXX74" s="239"/>
      <c r="TXY74" s="239"/>
      <c r="TXZ74" s="239"/>
      <c r="TYA74" s="239"/>
      <c r="TYB74" s="239"/>
      <c r="TYC74" s="239"/>
      <c r="TYD74" s="239"/>
      <c r="TYE74" s="239"/>
      <c r="TYF74" s="239"/>
      <c r="TYG74" s="239"/>
      <c r="TYH74" s="239"/>
      <c r="TYI74" s="239"/>
      <c r="TYJ74" s="239"/>
      <c r="TYK74" s="239"/>
      <c r="TYL74" s="239"/>
      <c r="TYM74" s="239"/>
      <c r="TYN74" s="239"/>
      <c r="TYO74" s="239"/>
      <c r="TYP74" s="239"/>
      <c r="TYQ74" s="239"/>
      <c r="TYR74" s="239"/>
      <c r="TYS74" s="239"/>
      <c r="TYT74" s="239"/>
      <c r="TYU74" s="239"/>
      <c r="TYV74" s="239"/>
      <c r="TYW74" s="239"/>
      <c r="TYX74" s="239"/>
      <c r="TYY74" s="239"/>
      <c r="TYZ74" s="239"/>
      <c r="TZA74" s="239"/>
      <c r="TZB74" s="239"/>
      <c r="TZC74" s="239"/>
      <c r="TZD74" s="239"/>
      <c r="TZE74" s="239"/>
      <c r="TZF74" s="239"/>
      <c r="TZG74" s="239"/>
      <c r="TZH74" s="239"/>
      <c r="TZI74" s="239"/>
      <c r="TZJ74" s="239"/>
      <c r="TZK74" s="239"/>
      <c r="TZL74" s="239"/>
      <c r="TZM74" s="239"/>
      <c r="TZN74" s="239"/>
      <c r="TZO74" s="239"/>
      <c r="TZP74" s="239"/>
      <c r="TZQ74" s="239"/>
      <c r="TZR74" s="239"/>
      <c r="TZS74" s="239"/>
      <c r="TZT74" s="239"/>
      <c r="TZU74" s="239"/>
      <c r="TZV74" s="239"/>
      <c r="TZW74" s="239"/>
      <c r="TZX74" s="239"/>
      <c r="TZY74" s="239"/>
      <c r="TZZ74" s="239"/>
      <c r="UAA74" s="239"/>
      <c r="UAB74" s="239"/>
      <c r="UAC74" s="239"/>
      <c r="UAD74" s="239"/>
      <c r="UAE74" s="239"/>
      <c r="UAF74" s="239"/>
      <c r="UAG74" s="239"/>
      <c r="UAH74" s="239"/>
      <c r="UAI74" s="239"/>
      <c r="UAJ74" s="239"/>
      <c r="UAK74" s="239"/>
      <c r="UAL74" s="239"/>
      <c r="UAM74" s="239"/>
      <c r="UAN74" s="239"/>
      <c r="UAO74" s="239"/>
      <c r="UAP74" s="239"/>
      <c r="UAQ74" s="239"/>
      <c r="UAR74" s="239"/>
      <c r="UAS74" s="239"/>
      <c r="UAT74" s="239"/>
      <c r="UAU74" s="239"/>
      <c r="UAV74" s="239"/>
      <c r="UAW74" s="239"/>
      <c r="UAX74" s="239"/>
      <c r="UAY74" s="239"/>
      <c r="UAZ74" s="239"/>
      <c r="UBA74" s="239"/>
      <c r="UBB74" s="239"/>
      <c r="UBC74" s="239"/>
      <c r="UBD74" s="239"/>
      <c r="UBE74" s="239"/>
      <c r="UBF74" s="239"/>
      <c r="UBG74" s="239"/>
      <c r="UBH74" s="239"/>
      <c r="UBI74" s="239"/>
      <c r="UBJ74" s="239"/>
      <c r="UBK74" s="239"/>
      <c r="UBL74" s="239"/>
      <c r="UBM74" s="239"/>
      <c r="UBN74" s="239"/>
      <c r="UBO74" s="239"/>
      <c r="UBP74" s="239"/>
      <c r="UBQ74" s="239"/>
      <c r="UBR74" s="239"/>
      <c r="UBS74" s="239"/>
      <c r="UBT74" s="239"/>
      <c r="UBU74" s="239"/>
      <c r="UBV74" s="239"/>
      <c r="UBW74" s="239"/>
      <c r="UBX74" s="239"/>
      <c r="UBY74" s="239"/>
      <c r="UBZ74" s="239"/>
      <c r="UCA74" s="239"/>
      <c r="UCB74" s="239"/>
      <c r="UCC74" s="239"/>
      <c r="UCD74" s="239"/>
      <c r="UCE74" s="239"/>
      <c r="UCF74" s="239"/>
      <c r="UCG74" s="239"/>
      <c r="UCH74" s="239"/>
      <c r="UCI74" s="239"/>
      <c r="UCJ74" s="239"/>
      <c r="UCK74" s="239"/>
      <c r="UCL74" s="239"/>
      <c r="UCM74" s="239"/>
      <c r="UCN74" s="239"/>
      <c r="UCO74" s="239"/>
      <c r="UCP74" s="239"/>
      <c r="UCQ74" s="239"/>
      <c r="UCR74" s="239"/>
      <c r="UCS74" s="239"/>
      <c r="UCT74" s="239"/>
      <c r="UCU74" s="239"/>
      <c r="UCV74" s="239"/>
      <c r="UCW74" s="239"/>
      <c r="UCX74" s="239"/>
      <c r="UCY74" s="239"/>
      <c r="UCZ74" s="239"/>
      <c r="UDA74" s="239"/>
      <c r="UDB74" s="239"/>
      <c r="UDC74" s="239"/>
      <c r="UDD74" s="239"/>
      <c r="UDE74" s="239"/>
      <c r="UDF74" s="239"/>
      <c r="UDG74" s="239"/>
      <c r="UDH74" s="239"/>
      <c r="UDI74" s="239"/>
      <c r="UDJ74" s="239"/>
      <c r="UDK74" s="239"/>
      <c r="UDL74" s="239"/>
      <c r="UDM74" s="239"/>
      <c r="UDN74" s="239"/>
      <c r="UDO74" s="239"/>
      <c r="UDP74" s="239"/>
      <c r="UDQ74" s="239"/>
      <c r="UDR74" s="239"/>
      <c r="UDS74" s="239"/>
      <c r="UDT74" s="239"/>
      <c r="UDU74" s="239"/>
      <c r="UDV74" s="239"/>
      <c r="UDW74" s="239"/>
      <c r="UDX74" s="239"/>
      <c r="UDY74" s="239"/>
      <c r="UDZ74" s="239"/>
      <c r="UEA74" s="239"/>
      <c r="UEB74" s="239"/>
      <c r="UEC74" s="239"/>
      <c r="UED74" s="239"/>
      <c r="UEE74" s="239"/>
      <c r="UEF74" s="239"/>
      <c r="UEG74" s="239"/>
      <c r="UEH74" s="239"/>
      <c r="UEI74" s="239"/>
      <c r="UEJ74" s="239"/>
      <c r="UEK74" s="239"/>
      <c r="UEL74" s="239"/>
      <c r="UEM74" s="239"/>
      <c r="UEN74" s="239"/>
      <c r="UEO74" s="239"/>
      <c r="UEP74" s="239"/>
      <c r="UEQ74" s="239"/>
      <c r="UER74" s="239"/>
      <c r="UES74" s="239"/>
      <c r="UET74" s="239"/>
      <c r="UEU74" s="239"/>
      <c r="UEV74" s="239"/>
      <c r="UEW74" s="239"/>
      <c r="UEX74" s="239"/>
      <c r="UEY74" s="239"/>
      <c r="UEZ74" s="239"/>
      <c r="UFA74" s="239"/>
      <c r="UFB74" s="239"/>
      <c r="UFC74" s="239"/>
      <c r="UFD74" s="239"/>
      <c r="UFE74" s="239"/>
      <c r="UFF74" s="239"/>
      <c r="UFG74" s="239"/>
      <c r="UFH74" s="239"/>
      <c r="UFI74" s="239"/>
      <c r="UFJ74" s="239"/>
      <c r="UFK74" s="239"/>
      <c r="UFL74" s="239"/>
      <c r="UFM74" s="239"/>
      <c r="UFN74" s="239"/>
      <c r="UFO74" s="239"/>
      <c r="UFP74" s="239"/>
      <c r="UFQ74" s="239"/>
      <c r="UFR74" s="239"/>
      <c r="UFS74" s="239"/>
      <c r="UFT74" s="239"/>
      <c r="UFU74" s="239"/>
      <c r="UFV74" s="239"/>
      <c r="UFW74" s="239"/>
      <c r="UFX74" s="239"/>
      <c r="UFY74" s="239"/>
      <c r="UFZ74" s="239"/>
      <c r="UGA74" s="239"/>
      <c r="UGB74" s="239"/>
      <c r="UGC74" s="239"/>
      <c r="UGD74" s="239"/>
      <c r="UGE74" s="239"/>
      <c r="UGF74" s="239"/>
      <c r="UGG74" s="239"/>
      <c r="UGH74" s="239"/>
      <c r="UGI74" s="239"/>
      <c r="UGJ74" s="239"/>
      <c r="UGK74" s="239"/>
      <c r="UGL74" s="239"/>
      <c r="UGM74" s="239"/>
      <c r="UGN74" s="239"/>
      <c r="UGO74" s="239"/>
      <c r="UGP74" s="239"/>
      <c r="UGQ74" s="239"/>
      <c r="UGR74" s="239"/>
      <c r="UGS74" s="239"/>
      <c r="UGT74" s="239"/>
      <c r="UGU74" s="239"/>
      <c r="UGV74" s="239"/>
      <c r="UGW74" s="239"/>
      <c r="UGX74" s="239"/>
      <c r="UGY74" s="239"/>
      <c r="UGZ74" s="239"/>
      <c r="UHA74" s="239"/>
      <c r="UHB74" s="239"/>
      <c r="UHC74" s="239"/>
      <c r="UHD74" s="239"/>
      <c r="UHE74" s="239"/>
      <c r="UHF74" s="239"/>
      <c r="UHG74" s="239"/>
      <c r="UHH74" s="239"/>
      <c r="UHI74" s="239"/>
      <c r="UHJ74" s="239"/>
      <c r="UHK74" s="239"/>
      <c r="UHL74" s="239"/>
      <c r="UHM74" s="239"/>
      <c r="UHN74" s="239"/>
      <c r="UHO74" s="239"/>
      <c r="UHP74" s="239"/>
      <c r="UHQ74" s="239"/>
      <c r="UHR74" s="239"/>
      <c r="UHS74" s="239"/>
      <c r="UHT74" s="239"/>
      <c r="UHU74" s="239"/>
      <c r="UHV74" s="239"/>
      <c r="UHW74" s="239"/>
      <c r="UHX74" s="239"/>
      <c r="UHY74" s="239"/>
      <c r="UHZ74" s="239"/>
      <c r="UIA74" s="239"/>
      <c r="UIB74" s="239"/>
      <c r="UIC74" s="239"/>
      <c r="UID74" s="239"/>
      <c r="UIE74" s="239"/>
      <c r="UIF74" s="239"/>
      <c r="UIG74" s="239"/>
      <c r="UIH74" s="239"/>
      <c r="UII74" s="239"/>
      <c r="UIJ74" s="239"/>
      <c r="UIK74" s="239"/>
      <c r="UIL74" s="239"/>
      <c r="UIM74" s="239"/>
      <c r="UIN74" s="239"/>
      <c r="UIO74" s="239"/>
      <c r="UIP74" s="239"/>
      <c r="UIQ74" s="239"/>
      <c r="UIR74" s="239"/>
      <c r="UIS74" s="239"/>
      <c r="UIT74" s="239"/>
      <c r="UIU74" s="239"/>
      <c r="UIV74" s="239"/>
      <c r="UIW74" s="239"/>
      <c r="UIX74" s="239"/>
      <c r="UIY74" s="239"/>
      <c r="UIZ74" s="239"/>
      <c r="UJA74" s="239"/>
      <c r="UJB74" s="239"/>
      <c r="UJC74" s="239"/>
      <c r="UJD74" s="239"/>
      <c r="UJE74" s="239"/>
      <c r="UJF74" s="239"/>
      <c r="UJG74" s="239"/>
      <c r="UJH74" s="239"/>
      <c r="UJI74" s="239"/>
      <c r="UJJ74" s="239"/>
      <c r="UJK74" s="239"/>
      <c r="UJL74" s="239"/>
      <c r="UJM74" s="239"/>
      <c r="UJN74" s="239"/>
      <c r="UJO74" s="239"/>
      <c r="UJP74" s="239"/>
      <c r="UJQ74" s="239"/>
      <c r="UJR74" s="239"/>
      <c r="UJS74" s="239"/>
      <c r="UJT74" s="239"/>
      <c r="UJU74" s="239"/>
      <c r="UJV74" s="239"/>
      <c r="UJW74" s="239"/>
      <c r="UJX74" s="239"/>
      <c r="UJY74" s="239"/>
      <c r="UJZ74" s="239"/>
      <c r="UKA74" s="239"/>
      <c r="UKB74" s="239"/>
      <c r="UKC74" s="239"/>
      <c r="UKD74" s="239"/>
      <c r="UKE74" s="239"/>
      <c r="UKF74" s="239"/>
      <c r="UKG74" s="239"/>
      <c r="UKH74" s="239"/>
      <c r="UKI74" s="239"/>
      <c r="UKJ74" s="239"/>
      <c r="UKK74" s="239"/>
      <c r="UKL74" s="239"/>
      <c r="UKM74" s="239"/>
      <c r="UKN74" s="239"/>
      <c r="UKO74" s="239"/>
      <c r="UKP74" s="239"/>
      <c r="UKQ74" s="239"/>
      <c r="UKR74" s="239"/>
      <c r="UKS74" s="239"/>
      <c r="UKT74" s="239"/>
      <c r="UKU74" s="239"/>
      <c r="UKV74" s="239"/>
      <c r="UKW74" s="239"/>
      <c r="UKX74" s="239"/>
      <c r="UKY74" s="239"/>
      <c r="UKZ74" s="239"/>
      <c r="ULA74" s="239"/>
      <c r="ULB74" s="239"/>
      <c r="ULC74" s="239"/>
      <c r="ULD74" s="239"/>
      <c r="ULE74" s="239"/>
      <c r="ULF74" s="239"/>
      <c r="ULG74" s="239"/>
      <c r="ULH74" s="239"/>
      <c r="ULI74" s="239"/>
      <c r="ULJ74" s="239"/>
      <c r="ULK74" s="239"/>
      <c r="ULL74" s="239"/>
      <c r="ULM74" s="239"/>
      <c r="ULN74" s="239"/>
      <c r="ULO74" s="239"/>
      <c r="ULP74" s="239"/>
      <c r="ULQ74" s="239"/>
      <c r="ULR74" s="239"/>
      <c r="ULS74" s="239"/>
      <c r="ULT74" s="239"/>
      <c r="ULU74" s="239"/>
      <c r="ULV74" s="239"/>
      <c r="ULW74" s="239"/>
      <c r="ULX74" s="239"/>
      <c r="ULY74" s="239"/>
      <c r="ULZ74" s="239"/>
      <c r="UMA74" s="239"/>
      <c r="UMB74" s="239"/>
      <c r="UMC74" s="239"/>
      <c r="UMD74" s="239"/>
      <c r="UME74" s="239"/>
      <c r="UMF74" s="239"/>
      <c r="UMG74" s="239"/>
      <c r="UMH74" s="239"/>
      <c r="UMI74" s="239"/>
      <c r="UMJ74" s="239"/>
      <c r="UMK74" s="239"/>
      <c r="UML74" s="239"/>
      <c r="UMM74" s="239"/>
      <c r="UMN74" s="239"/>
      <c r="UMO74" s="239"/>
      <c r="UMP74" s="239"/>
      <c r="UMQ74" s="239"/>
      <c r="UMR74" s="239"/>
      <c r="UMS74" s="239"/>
      <c r="UMT74" s="239"/>
      <c r="UMU74" s="239"/>
      <c r="UMV74" s="239"/>
      <c r="UMW74" s="239"/>
      <c r="UMX74" s="239"/>
      <c r="UMY74" s="239"/>
      <c r="UMZ74" s="239"/>
      <c r="UNA74" s="239"/>
      <c r="UNB74" s="239"/>
      <c r="UNC74" s="239"/>
      <c r="UND74" s="239"/>
      <c r="UNE74" s="239"/>
      <c r="UNF74" s="239"/>
      <c r="UNG74" s="239"/>
      <c r="UNH74" s="239"/>
      <c r="UNI74" s="239"/>
      <c r="UNJ74" s="239"/>
      <c r="UNK74" s="239"/>
      <c r="UNL74" s="239"/>
      <c r="UNM74" s="239"/>
      <c r="UNN74" s="239"/>
      <c r="UNO74" s="239"/>
      <c r="UNP74" s="239"/>
      <c r="UNQ74" s="239"/>
      <c r="UNR74" s="239"/>
      <c r="UNS74" s="239"/>
      <c r="UNT74" s="239"/>
      <c r="UNU74" s="239"/>
      <c r="UNV74" s="239"/>
      <c r="UNW74" s="239"/>
      <c r="UNX74" s="239"/>
      <c r="UNY74" s="239"/>
      <c r="UNZ74" s="239"/>
      <c r="UOA74" s="239"/>
      <c r="UOB74" s="239"/>
      <c r="UOC74" s="239"/>
      <c r="UOD74" s="239"/>
      <c r="UOE74" s="239"/>
      <c r="UOF74" s="239"/>
      <c r="UOG74" s="239"/>
      <c r="UOH74" s="239"/>
      <c r="UOI74" s="239"/>
      <c r="UOJ74" s="239"/>
      <c r="UOK74" s="239"/>
      <c r="UOL74" s="239"/>
      <c r="UOM74" s="239"/>
      <c r="UON74" s="239"/>
      <c r="UOO74" s="239"/>
      <c r="UOP74" s="239"/>
      <c r="UOQ74" s="239"/>
      <c r="UOR74" s="239"/>
      <c r="UOS74" s="239"/>
      <c r="UOT74" s="239"/>
      <c r="UOU74" s="239"/>
      <c r="UOV74" s="239"/>
      <c r="UOW74" s="239"/>
      <c r="UOX74" s="239"/>
      <c r="UOY74" s="239"/>
      <c r="UOZ74" s="239"/>
      <c r="UPA74" s="239"/>
      <c r="UPB74" s="239"/>
      <c r="UPC74" s="239"/>
      <c r="UPD74" s="239"/>
      <c r="UPE74" s="239"/>
      <c r="UPF74" s="239"/>
      <c r="UPG74" s="239"/>
      <c r="UPH74" s="239"/>
      <c r="UPI74" s="239"/>
      <c r="UPJ74" s="239"/>
      <c r="UPK74" s="239"/>
      <c r="UPL74" s="239"/>
      <c r="UPM74" s="239"/>
      <c r="UPN74" s="239"/>
      <c r="UPO74" s="239"/>
      <c r="UPP74" s="239"/>
      <c r="UPQ74" s="239"/>
      <c r="UPR74" s="239"/>
      <c r="UPS74" s="239"/>
      <c r="UPT74" s="239"/>
      <c r="UPU74" s="239"/>
      <c r="UPV74" s="239"/>
      <c r="UPW74" s="239"/>
      <c r="UPX74" s="239"/>
      <c r="UPY74" s="239"/>
      <c r="UPZ74" s="239"/>
      <c r="UQA74" s="239"/>
      <c r="UQB74" s="239"/>
      <c r="UQC74" s="239"/>
      <c r="UQD74" s="239"/>
      <c r="UQE74" s="239"/>
      <c r="UQF74" s="239"/>
      <c r="UQG74" s="239"/>
      <c r="UQH74" s="239"/>
      <c r="UQI74" s="239"/>
      <c r="UQJ74" s="239"/>
      <c r="UQK74" s="239"/>
      <c r="UQL74" s="239"/>
      <c r="UQM74" s="239"/>
      <c r="UQN74" s="239"/>
      <c r="UQO74" s="239"/>
      <c r="UQP74" s="239"/>
      <c r="UQQ74" s="239"/>
      <c r="UQR74" s="239"/>
      <c r="UQS74" s="239"/>
      <c r="UQT74" s="239"/>
      <c r="UQU74" s="239"/>
      <c r="UQV74" s="239"/>
      <c r="UQW74" s="239"/>
      <c r="UQX74" s="239"/>
      <c r="UQY74" s="239"/>
      <c r="UQZ74" s="239"/>
      <c r="URA74" s="239"/>
      <c r="URB74" s="239"/>
      <c r="URC74" s="239"/>
      <c r="URD74" s="239"/>
      <c r="URE74" s="239"/>
      <c r="URF74" s="239"/>
      <c r="URG74" s="239"/>
      <c r="URH74" s="239"/>
      <c r="URI74" s="239"/>
      <c r="URJ74" s="239"/>
      <c r="URK74" s="239"/>
      <c r="URL74" s="239"/>
      <c r="URM74" s="239"/>
      <c r="URN74" s="239"/>
      <c r="URO74" s="239"/>
      <c r="URP74" s="239"/>
      <c r="URQ74" s="239"/>
      <c r="URR74" s="239"/>
      <c r="URS74" s="239"/>
      <c r="URT74" s="239"/>
      <c r="URU74" s="239"/>
      <c r="URV74" s="239"/>
      <c r="URW74" s="239"/>
      <c r="URX74" s="239"/>
      <c r="URY74" s="239"/>
      <c r="URZ74" s="239"/>
      <c r="USA74" s="239"/>
      <c r="USB74" s="239"/>
      <c r="USC74" s="239"/>
      <c r="USD74" s="239"/>
      <c r="USE74" s="239"/>
      <c r="USF74" s="239"/>
      <c r="USG74" s="239"/>
      <c r="USH74" s="239"/>
      <c r="USI74" s="239"/>
      <c r="USJ74" s="239"/>
      <c r="USK74" s="239"/>
      <c r="USL74" s="239"/>
      <c r="USM74" s="239"/>
      <c r="USN74" s="239"/>
      <c r="USO74" s="239"/>
      <c r="USP74" s="239"/>
      <c r="USQ74" s="239"/>
      <c r="USR74" s="239"/>
      <c r="USS74" s="239"/>
      <c r="UST74" s="239"/>
      <c r="USU74" s="239"/>
      <c r="USV74" s="239"/>
      <c r="USW74" s="239"/>
      <c r="USX74" s="239"/>
      <c r="USY74" s="239"/>
      <c r="USZ74" s="239"/>
      <c r="UTA74" s="239"/>
      <c r="UTB74" s="239"/>
      <c r="UTC74" s="239"/>
      <c r="UTD74" s="239"/>
      <c r="UTE74" s="239"/>
      <c r="UTF74" s="239"/>
      <c r="UTG74" s="239"/>
      <c r="UTH74" s="239"/>
      <c r="UTI74" s="239"/>
      <c r="UTJ74" s="239"/>
      <c r="UTK74" s="239"/>
      <c r="UTL74" s="239"/>
      <c r="UTM74" s="239"/>
      <c r="UTN74" s="239"/>
      <c r="UTO74" s="239"/>
      <c r="UTP74" s="239"/>
      <c r="UTQ74" s="239"/>
      <c r="UTR74" s="239"/>
      <c r="UTS74" s="239"/>
      <c r="UTT74" s="239"/>
      <c r="UTU74" s="239"/>
      <c r="UTV74" s="239"/>
      <c r="UTW74" s="239"/>
      <c r="UTX74" s="239"/>
      <c r="UTY74" s="239"/>
      <c r="UTZ74" s="239"/>
      <c r="UUA74" s="239"/>
      <c r="UUB74" s="239"/>
      <c r="UUC74" s="239"/>
      <c r="UUD74" s="239"/>
      <c r="UUE74" s="239"/>
      <c r="UUF74" s="239"/>
      <c r="UUG74" s="239"/>
      <c r="UUH74" s="239"/>
      <c r="UUI74" s="239"/>
      <c r="UUJ74" s="239"/>
      <c r="UUK74" s="239"/>
      <c r="UUL74" s="239"/>
      <c r="UUM74" s="239"/>
      <c r="UUN74" s="239"/>
      <c r="UUO74" s="239"/>
      <c r="UUP74" s="239"/>
      <c r="UUQ74" s="239"/>
      <c r="UUR74" s="239"/>
      <c r="UUS74" s="239"/>
      <c r="UUT74" s="239"/>
      <c r="UUU74" s="239"/>
      <c r="UUV74" s="239"/>
      <c r="UUW74" s="239"/>
      <c r="UUX74" s="239"/>
      <c r="UUY74" s="239"/>
      <c r="UUZ74" s="239"/>
      <c r="UVA74" s="239"/>
      <c r="UVB74" s="239"/>
      <c r="UVC74" s="239"/>
      <c r="UVD74" s="239"/>
      <c r="UVE74" s="239"/>
      <c r="UVF74" s="239"/>
      <c r="UVG74" s="239"/>
      <c r="UVH74" s="239"/>
      <c r="UVI74" s="239"/>
      <c r="UVJ74" s="239"/>
      <c r="UVK74" s="239"/>
      <c r="UVL74" s="239"/>
      <c r="UVM74" s="239"/>
      <c r="UVN74" s="239"/>
      <c r="UVO74" s="239"/>
      <c r="UVP74" s="239"/>
      <c r="UVQ74" s="239"/>
      <c r="UVR74" s="239"/>
      <c r="UVS74" s="239"/>
      <c r="UVT74" s="239"/>
      <c r="UVU74" s="239"/>
      <c r="UVV74" s="239"/>
      <c r="UVW74" s="239"/>
      <c r="UVX74" s="239"/>
      <c r="UVY74" s="239"/>
      <c r="UVZ74" s="239"/>
      <c r="UWA74" s="239"/>
      <c r="UWB74" s="239"/>
      <c r="UWC74" s="239"/>
      <c r="UWD74" s="239"/>
      <c r="UWE74" s="239"/>
      <c r="UWF74" s="239"/>
      <c r="UWG74" s="239"/>
      <c r="UWH74" s="239"/>
      <c r="UWI74" s="239"/>
      <c r="UWJ74" s="239"/>
      <c r="UWK74" s="239"/>
      <c r="UWL74" s="239"/>
      <c r="UWM74" s="239"/>
      <c r="UWN74" s="239"/>
      <c r="UWO74" s="239"/>
      <c r="UWP74" s="239"/>
      <c r="UWQ74" s="239"/>
      <c r="UWR74" s="239"/>
      <c r="UWS74" s="239"/>
      <c r="UWT74" s="239"/>
      <c r="UWU74" s="239"/>
      <c r="UWV74" s="239"/>
      <c r="UWW74" s="239"/>
      <c r="UWX74" s="239"/>
      <c r="UWY74" s="239"/>
      <c r="UWZ74" s="239"/>
      <c r="UXA74" s="239"/>
      <c r="UXB74" s="239"/>
      <c r="UXC74" s="239"/>
      <c r="UXD74" s="239"/>
      <c r="UXE74" s="239"/>
      <c r="UXF74" s="239"/>
      <c r="UXG74" s="239"/>
      <c r="UXH74" s="239"/>
      <c r="UXI74" s="239"/>
      <c r="UXJ74" s="239"/>
      <c r="UXK74" s="239"/>
      <c r="UXL74" s="239"/>
      <c r="UXM74" s="239"/>
      <c r="UXN74" s="239"/>
      <c r="UXO74" s="239"/>
      <c r="UXP74" s="239"/>
      <c r="UXQ74" s="239"/>
      <c r="UXR74" s="239"/>
      <c r="UXS74" s="239"/>
      <c r="UXT74" s="239"/>
      <c r="UXU74" s="239"/>
      <c r="UXV74" s="239"/>
      <c r="UXW74" s="239"/>
      <c r="UXX74" s="239"/>
      <c r="UXY74" s="239"/>
      <c r="UXZ74" s="239"/>
      <c r="UYA74" s="239"/>
      <c r="UYB74" s="239"/>
      <c r="UYC74" s="239"/>
      <c r="UYD74" s="239"/>
      <c r="UYE74" s="239"/>
      <c r="UYF74" s="239"/>
      <c r="UYG74" s="239"/>
      <c r="UYH74" s="239"/>
      <c r="UYI74" s="239"/>
      <c r="UYJ74" s="239"/>
      <c r="UYK74" s="239"/>
      <c r="UYL74" s="239"/>
      <c r="UYM74" s="239"/>
      <c r="UYN74" s="239"/>
      <c r="UYO74" s="239"/>
      <c r="UYP74" s="239"/>
      <c r="UYQ74" s="239"/>
      <c r="UYR74" s="239"/>
      <c r="UYS74" s="239"/>
      <c r="UYT74" s="239"/>
      <c r="UYU74" s="239"/>
      <c r="UYV74" s="239"/>
      <c r="UYW74" s="239"/>
      <c r="UYX74" s="239"/>
      <c r="UYY74" s="239"/>
      <c r="UYZ74" s="239"/>
      <c r="UZA74" s="239"/>
      <c r="UZB74" s="239"/>
      <c r="UZC74" s="239"/>
      <c r="UZD74" s="239"/>
      <c r="UZE74" s="239"/>
      <c r="UZF74" s="239"/>
      <c r="UZG74" s="239"/>
      <c r="UZH74" s="239"/>
      <c r="UZI74" s="239"/>
      <c r="UZJ74" s="239"/>
      <c r="UZK74" s="239"/>
      <c r="UZL74" s="239"/>
      <c r="UZM74" s="239"/>
      <c r="UZN74" s="239"/>
      <c r="UZO74" s="239"/>
      <c r="UZP74" s="239"/>
      <c r="UZQ74" s="239"/>
      <c r="UZR74" s="239"/>
      <c r="UZS74" s="239"/>
      <c r="UZT74" s="239"/>
      <c r="UZU74" s="239"/>
      <c r="UZV74" s="239"/>
      <c r="UZW74" s="239"/>
      <c r="UZX74" s="239"/>
      <c r="UZY74" s="239"/>
      <c r="UZZ74" s="239"/>
      <c r="VAA74" s="239"/>
      <c r="VAB74" s="239"/>
      <c r="VAC74" s="239"/>
      <c r="VAD74" s="239"/>
      <c r="VAE74" s="239"/>
      <c r="VAF74" s="239"/>
      <c r="VAG74" s="239"/>
      <c r="VAH74" s="239"/>
      <c r="VAI74" s="239"/>
      <c r="VAJ74" s="239"/>
      <c r="VAK74" s="239"/>
      <c r="VAL74" s="239"/>
      <c r="VAM74" s="239"/>
      <c r="VAN74" s="239"/>
      <c r="VAO74" s="239"/>
      <c r="VAP74" s="239"/>
      <c r="VAQ74" s="239"/>
      <c r="VAR74" s="239"/>
      <c r="VAS74" s="239"/>
      <c r="VAT74" s="239"/>
      <c r="VAU74" s="239"/>
      <c r="VAV74" s="239"/>
      <c r="VAW74" s="239"/>
      <c r="VAX74" s="239"/>
      <c r="VAY74" s="239"/>
      <c r="VAZ74" s="239"/>
      <c r="VBA74" s="239"/>
      <c r="VBB74" s="239"/>
      <c r="VBC74" s="239"/>
      <c r="VBD74" s="239"/>
      <c r="VBE74" s="239"/>
      <c r="VBF74" s="239"/>
      <c r="VBG74" s="239"/>
      <c r="VBH74" s="239"/>
      <c r="VBI74" s="239"/>
      <c r="VBJ74" s="239"/>
      <c r="VBK74" s="239"/>
      <c r="VBL74" s="239"/>
      <c r="VBM74" s="239"/>
      <c r="VBN74" s="239"/>
      <c r="VBO74" s="239"/>
      <c r="VBP74" s="239"/>
      <c r="VBQ74" s="239"/>
      <c r="VBR74" s="239"/>
      <c r="VBS74" s="239"/>
      <c r="VBT74" s="239"/>
      <c r="VBU74" s="239"/>
      <c r="VBV74" s="239"/>
      <c r="VBW74" s="239"/>
      <c r="VBX74" s="239"/>
      <c r="VBY74" s="239"/>
      <c r="VBZ74" s="239"/>
      <c r="VCA74" s="239"/>
      <c r="VCB74" s="239"/>
      <c r="VCC74" s="239"/>
      <c r="VCD74" s="239"/>
      <c r="VCE74" s="239"/>
      <c r="VCF74" s="239"/>
      <c r="VCG74" s="239"/>
      <c r="VCH74" s="239"/>
      <c r="VCI74" s="239"/>
      <c r="VCJ74" s="239"/>
      <c r="VCK74" s="239"/>
      <c r="VCL74" s="239"/>
      <c r="VCM74" s="239"/>
      <c r="VCN74" s="239"/>
      <c r="VCO74" s="239"/>
      <c r="VCP74" s="239"/>
      <c r="VCQ74" s="239"/>
      <c r="VCR74" s="239"/>
      <c r="VCS74" s="239"/>
      <c r="VCT74" s="239"/>
      <c r="VCU74" s="239"/>
      <c r="VCV74" s="239"/>
      <c r="VCW74" s="239"/>
      <c r="VCX74" s="239"/>
      <c r="VCY74" s="239"/>
      <c r="VCZ74" s="239"/>
      <c r="VDA74" s="239"/>
      <c r="VDB74" s="239"/>
      <c r="VDC74" s="239"/>
      <c r="VDD74" s="239"/>
      <c r="VDE74" s="239"/>
      <c r="VDF74" s="239"/>
      <c r="VDG74" s="239"/>
      <c r="VDH74" s="239"/>
      <c r="VDI74" s="239"/>
      <c r="VDJ74" s="239"/>
      <c r="VDK74" s="239"/>
      <c r="VDL74" s="239"/>
      <c r="VDM74" s="239"/>
      <c r="VDN74" s="239"/>
      <c r="VDO74" s="239"/>
      <c r="VDP74" s="239"/>
      <c r="VDQ74" s="239"/>
      <c r="VDR74" s="239"/>
      <c r="VDS74" s="239"/>
      <c r="VDT74" s="239"/>
      <c r="VDU74" s="239"/>
      <c r="VDV74" s="239"/>
      <c r="VDW74" s="239"/>
      <c r="VDX74" s="239"/>
      <c r="VDY74" s="239"/>
      <c r="VDZ74" s="239"/>
      <c r="VEA74" s="239"/>
      <c r="VEB74" s="239"/>
      <c r="VEC74" s="239"/>
      <c r="VED74" s="239"/>
      <c r="VEE74" s="239"/>
      <c r="VEF74" s="239"/>
      <c r="VEG74" s="239"/>
      <c r="VEH74" s="239"/>
      <c r="VEI74" s="239"/>
      <c r="VEJ74" s="239"/>
      <c r="VEK74" s="239"/>
      <c r="VEL74" s="239"/>
      <c r="VEM74" s="239"/>
      <c r="VEN74" s="239"/>
      <c r="VEO74" s="239"/>
      <c r="VEP74" s="239"/>
      <c r="VEQ74" s="239"/>
      <c r="VER74" s="239"/>
      <c r="VES74" s="239"/>
      <c r="VET74" s="239"/>
      <c r="VEU74" s="239"/>
      <c r="VEV74" s="239"/>
      <c r="VEW74" s="239"/>
      <c r="VEX74" s="239"/>
      <c r="VEY74" s="239"/>
      <c r="VEZ74" s="239"/>
      <c r="VFA74" s="239"/>
      <c r="VFB74" s="239"/>
      <c r="VFC74" s="239"/>
      <c r="VFD74" s="239"/>
      <c r="VFE74" s="239"/>
      <c r="VFF74" s="239"/>
      <c r="VFG74" s="239"/>
      <c r="VFH74" s="239"/>
      <c r="VFI74" s="239"/>
      <c r="VFJ74" s="239"/>
      <c r="VFK74" s="239"/>
      <c r="VFL74" s="239"/>
      <c r="VFM74" s="239"/>
      <c r="VFN74" s="239"/>
      <c r="VFO74" s="239"/>
      <c r="VFP74" s="239"/>
      <c r="VFQ74" s="239"/>
      <c r="VFR74" s="239"/>
      <c r="VFS74" s="239"/>
      <c r="VFT74" s="239"/>
      <c r="VFU74" s="239"/>
      <c r="VFV74" s="239"/>
      <c r="VFW74" s="239"/>
      <c r="VFX74" s="239"/>
      <c r="VFY74" s="239"/>
      <c r="VFZ74" s="239"/>
      <c r="VGA74" s="239"/>
      <c r="VGB74" s="239"/>
      <c r="VGC74" s="239"/>
      <c r="VGD74" s="239"/>
      <c r="VGE74" s="239"/>
      <c r="VGF74" s="239"/>
      <c r="VGG74" s="239"/>
      <c r="VGH74" s="239"/>
      <c r="VGI74" s="239"/>
      <c r="VGJ74" s="239"/>
      <c r="VGK74" s="239"/>
      <c r="VGL74" s="239"/>
      <c r="VGM74" s="239"/>
      <c r="VGN74" s="239"/>
      <c r="VGO74" s="239"/>
      <c r="VGP74" s="239"/>
      <c r="VGQ74" s="239"/>
      <c r="VGR74" s="239"/>
      <c r="VGS74" s="239"/>
      <c r="VGT74" s="239"/>
      <c r="VGU74" s="239"/>
      <c r="VGV74" s="239"/>
      <c r="VGW74" s="239"/>
      <c r="VGX74" s="239"/>
      <c r="VGY74" s="239"/>
      <c r="VGZ74" s="239"/>
      <c r="VHA74" s="239"/>
      <c r="VHB74" s="239"/>
      <c r="VHC74" s="239"/>
      <c r="VHD74" s="239"/>
      <c r="VHE74" s="239"/>
      <c r="VHF74" s="239"/>
      <c r="VHG74" s="239"/>
      <c r="VHH74" s="239"/>
      <c r="VHI74" s="239"/>
      <c r="VHJ74" s="239"/>
      <c r="VHK74" s="239"/>
      <c r="VHL74" s="239"/>
      <c r="VHM74" s="239"/>
      <c r="VHN74" s="239"/>
      <c r="VHO74" s="239"/>
      <c r="VHP74" s="239"/>
      <c r="VHQ74" s="239"/>
      <c r="VHR74" s="239"/>
      <c r="VHS74" s="239"/>
      <c r="VHT74" s="239"/>
      <c r="VHU74" s="239"/>
      <c r="VHV74" s="239"/>
      <c r="VHW74" s="239"/>
      <c r="VHX74" s="239"/>
      <c r="VHY74" s="239"/>
      <c r="VHZ74" s="239"/>
      <c r="VIA74" s="239"/>
      <c r="VIB74" s="239"/>
      <c r="VIC74" s="239"/>
      <c r="VID74" s="239"/>
      <c r="VIE74" s="239"/>
      <c r="VIF74" s="239"/>
      <c r="VIG74" s="239"/>
      <c r="VIH74" s="239"/>
      <c r="VII74" s="239"/>
      <c r="VIJ74" s="239"/>
      <c r="VIK74" s="239"/>
      <c r="VIL74" s="239"/>
      <c r="VIM74" s="239"/>
      <c r="VIN74" s="239"/>
      <c r="VIO74" s="239"/>
      <c r="VIP74" s="239"/>
      <c r="VIQ74" s="239"/>
      <c r="VIR74" s="239"/>
      <c r="VIS74" s="239"/>
      <c r="VIT74" s="239"/>
      <c r="VIU74" s="239"/>
      <c r="VIV74" s="239"/>
      <c r="VIW74" s="239"/>
      <c r="VIX74" s="239"/>
      <c r="VIY74" s="239"/>
      <c r="VIZ74" s="239"/>
      <c r="VJA74" s="239"/>
      <c r="VJB74" s="239"/>
      <c r="VJC74" s="239"/>
      <c r="VJD74" s="239"/>
      <c r="VJE74" s="239"/>
      <c r="VJF74" s="239"/>
      <c r="VJG74" s="239"/>
      <c r="VJH74" s="239"/>
      <c r="VJI74" s="239"/>
      <c r="VJJ74" s="239"/>
      <c r="VJK74" s="239"/>
      <c r="VJL74" s="239"/>
      <c r="VJM74" s="239"/>
      <c r="VJN74" s="239"/>
      <c r="VJO74" s="239"/>
      <c r="VJP74" s="239"/>
      <c r="VJQ74" s="239"/>
      <c r="VJR74" s="239"/>
      <c r="VJS74" s="239"/>
      <c r="VJT74" s="239"/>
      <c r="VJU74" s="239"/>
      <c r="VJV74" s="239"/>
      <c r="VJW74" s="239"/>
      <c r="VJX74" s="239"/>
      <c r="VJY74" s="239"/>
      <c r="VJZ74" s="239"/>
      <c r="VKA74" s="239"/>
      <c r="VKB74" s="239"/>
      <c r="VKC74" s="239"/>
      <c r="VKD74" s="239"/>
      <c r="VKE74" s="239"/>
      <c r="VKF74" s="239"/>
      <c r="VKG74" s="239"/>
      <c r="VKH74" s="239"/>
      <c r="VKI74" s="239"/>
      <c r="VKJ74" s="239"/>
      <c r="VKK74" s="239"/>
      <c r="VKL74" s="239"/>
      <c r="VKM74" s="239"/>
      <c r="VKN74" s="239"/>
      <c r="VKO74" s="239"/>
      <c r="VKP74" s="239"/>
      <c r="VKQ74" s="239"/>
      <c r="VKR74" s="239"/>
      <c r="VKS74" s="239"/>
      <c r="VKT74" s="239"/>
      <c r="VKU74" s="239"/>
      <c r="VKV74" s="239"/>
      <c r="VKW74" s="239"/>
      <c r="VKX74" s="239"/>
      <c r="VKY74" s="239"/>
      <c r="VKZ74" s="239"/>
      <c r="VLA74" s="239"/>
      <c r="VLB74" s="239"/>
      <c r="VLC74" s="239"/>
      <c r="VLD74" s="239"/>
      <c r="VLE74" s="239"/>
      <c r="VLF74" s="239"/>
      <c r="VLG74" s="239"/>
      <c r="VLH74" s="239"/>
      <c r="VLI74" s="239"/>
      <c r="VLJ74" s="239"/>
      <c r="VLK74" s="239"/>
      <c r="VLL74" s="239"/>
      <c r="VLM74" s="239"/>
      <c r="VLN74" s="239"/>
      <c r="VLO74" s="239"/>
      <c r="VLP74" s="239"/>
      <c r="VLQ74" s="239"/>
      <c r="VLR74" s="239"/>
      <c r="VLS74" s="239"/>
      <c r="VLT74" s="239"/>
      <c r="VLU74" s="239"/>
      <c r="VLV74" s="239"/>
      <c r="VLW74" s="239"/>
      <c r="VLX74" s="239"/>
      <c r="VLY74" s="239"/>
      <c r="VLZ74" s="239"/>
      <c r="VMA74" s="239"/>
      <c r="VMB74" s="239"/>
      <c r="VMC74" s="239"/>
      <c r="VMD74" s="239"/>
      <c r="VME74" s="239"/>
      <c r="VMF74" s="239"/>
      <c r="VMG74" s="239"/>
      <c r="VMH74" s="239"/>
      <c r="VMI74" s="239"/>
      <c r="VMJ74" s="239"/>
      <c r="VMK74" s="239"/>
      <c r="VML74" s="239"/>
      <c r="VMM74" s="239"/>
      <c r="VMN74" s="239"/>
      <c r="VMO74" s="239"/>
      <c r="VMP74" s="239"/>
      <c r="VMQ74" s="239"/>
      <c r="VMR74" s="239"/>
      <c r="VMS74" s="239"/>
      <c r="VMT74" s="239"/>
      <c r="VMU74" s="239"/>
      <c r="VMV74" s="239"/>
      <c r="VMW74" s="239"/>
      <c r="VMX74" s="239"/>
      <c r="VMY74" s="239"/>
      <c r="VMZ74" s="239"/>
      <c r="VNA74" s="239"/>
      <c r="VNB74" s="239"/>
      <c r="VNC74" s="239"/>
      <c r="VND74" s="239"/>
      <c r="VNE74" s="239"/>
      <c r="VNF74" s="239"/>
      <c r="VNG74" s="239"/>
      <c r="VNH74" s="239"/>
      <c r="VNI74" s="239"/>
      <c r="VNJ74" s="239"/>
      <c r="VNK74" s="239"/>
      <c r="VNL74" s="239"/>
      <c r="VNM74" s="239"/>
      <c r="VNN74" s="239"/>
      <c r="VNO74" s="239"/>
      <c r="VNP74" s="239"/>
      <c r="VNQ74" s="239"/>
      <c r="VNR74" s="239"/>
      <c r="VNS74" s="239"/>
      <c r="VNT74" s="239"/>
      <c r="VNU74" s="239"/>
      <c r="VNV74" s="239"/>
      <c r="VNW74" s="239"/>
      <c r="VNX74" s="239"/>
      <c r="VNY74" s="239"/>
      <c r="VNZ74" s="239"/>
      <c r="VOA74" s="239"/>
      <c r="VOB74" s="239"/>
      <c r="VOC74" s="239"/>
      <c r="VOD74" s="239"/>
      <c r="VOE74" s="239"/>
      <c r="VOF74" s="239"/>
      <c r="VOG74" s="239"/>
      <c r="VOH74" s="239"/>
      <c r="VOI74" s="239"/>
      <c r="VOJ74" s="239"/>
      <c r="VOK74" s="239"/>
      <c r="VOL74" s="239"/>
      <c r="VOM74" s="239"/>
      <c r="VON74" s="239"/>
      <c r="VOO74" s="239"/>
      <c r="VOP74" s="239"/>
      <c r="VOQ74" s="239"/>
      <c r="VOR74" s="239"/>
      <c r="VOS74" s="239"/>
      <c r="VOT74" s="239"/>
      <c r="VOU74" s="239"/>
      <c r="VOV74" s="239"/>
      <c r="VOW74" s="239"/>
      <c r="VOX74" s="239"/>
      <c r="VOY74" s="239"/>
      <c r="VOZ74" s="239"/>
      <c r="VPA74" s="239"/>
      <c r="VPB74" s="239"/>
      <c r="VPC74" s="239"/>
      <c r="VPD74" s="239"/>
      <c r="VPE74" s="239"/>
      <c r="VPF74" s="239"/>
      <c r="VPG74" s="239"/>
      <c r="VPH74" s="239"/>
      <c r="VPI74" s="239"/>
      <c r="VPJ74" s="239"/>
      <c r="VPK74" s="239"/>
      <c r="VPL74" s="239"/>
      <c r="VPM74" s="239"/>
      <c r="VPN74" s="239"/>
      <c r="VPO74" s="239"/>
      <c r="VPP74" s="239"/>
      <c r="VPQ74" s="239"/>
      <c r="VPR74" s="239"/>
      <c r="VPS74" s="239"/>
      <c r="VPT74" s="239"/>
      <c r="VPU74" s="239"/>
      <c r="VPV74" s="239"/>
      <c r="VPW74" s="239"/>
      <c r="VPX74" s="239"/>
      <c r="VPY74" s="239"/>
      <c r="VPZ74" s="239"/>
      <c r="VQA74" s="239"/>
      <c r="VQB74" s="239"/>
      <c r="VQC74" s="239"/>
      <c r="VQD74" s="239"/>
      <c r="VQE74" s="239"/>
      <c r="VQF74" s="239"/>
      <c r="VQG74" s="239"/>
      <c r="VQH74" s="239"/>
      <c r="VQI74" s="239"/>
      <c r="VQJ74" s="239"/>
      <c r="VQK74" s="239"/>
      <c r="VQL74" s="239"/>
      <c r="VQM74" s="239"/>
      <c r="VQN74" s="239"/>
      <c r="VQO74" s="239"/>
      <c r="VQP74" s="239"/>
      <c r="VQQ74" s="239"/>
      <c r="VQR74" s="239"/>
      <c r="VQS74" s="239"/>
      <c r="VQT74" s="239"/>
      <c r="VQU74" s="239"/>
      <c r="VQV74" s="239"/>
      <c r="VQW74" s="239"/>
      <c r="VQX74" s="239"/>
      <c r="VQY74" s="239"/>
      <c r="VQZ74" s="239"/>
      <c r="VRA74" s="239"/>
      <c r="VRB74" s="239"/>
      <c r="VRC74" s="239"/>
      <c r="VRD74" s="239"/>
      <c r="VRE74" s="239"/>
      <c r="VRF74" s="239"/>
      <c r="VRG74" s="239"/>
      <c r="VRH74" s="239"/>
      <c r="VRI74" s="239"/>
      <c r="VRJ74" s="239"/>
      <c r="VRK74" s="239"/>
      <c r="VRL74" s="239"/>
      <c r="VRM74" s="239"/>
      <c r="VRN74" s="239"/>
      <c r="VRO74" s="239"/>
      <c r="VRP74" s="239"/>
      <c r="VRQ74" s="239"/>
      <c r="VRR74" s="239"/>
      <c r="VRS74" s="239"/>
      <c r="VRT74" s="239"/>
      <c r="VRU74" s="239"/>
      <c r="VRV74" s="239"/>
      <c r="VRW74" s="239"/>
      <c r="VRX74" s="239"/>
      <c r="VRY74" s="239"/>
      <c r="VRZ74" s="239"/>
      <c r="VSA74" s="239"/>
      <c r="VSB74" s="239"/>
      <c r="VSC74" s="239"/>
      <c r="VSD74" s="239"/>
      <c r="VSE74" s="239"/>
      <c r="VSF74" s="239"/>
      <c r="VSG74" s="239"/>
      <c r="VSH74" s="239"/>
      <c r="VSI74" s="239"/>
      <c r="VSJ74" s="239"/>
      <c r="VSK74" s="239"/>
      <c r="VSL74" s="239"/>
      <c r="VSM74" s="239"/>
      <c r="VSN74" s="239"/>
      <c r="VSO74" s="239"/>
      <c r="VSP74" s="239"/>
      <c r="VSQ74" s="239"/>
      <c r="VSR74" s="239"/>
      <c r="VSS74" s="239"/>
      <c r="VST74" s="239"/>
      <c r="VSU74" s="239"/>
      <c r="VSV74" s="239"/>
      <c r="VSW74" s="239"/>
      <c r="VSX74" s="239"/>
      <c r="VSY74" s="239"/>
      <c r="VSZ74" s="239"/>
      <c r="VTA74" s="239"/>
      <c r="VTB74" s="239"/>
      <c r="VTC74" s="239"/>
      <c r="VTD74" s="239"/>
      <c r="VTE74" s="239"/>
      <c r="VTF74" s="239"/>
      <c r="VTG74" s="239"/>
      <c r="VTH74" s="239"/>
      <c r="VTI74" s="239"/>
      <c r="VTJ74" s="239"/>
      <c r="VTK74" s="239"/>
      <c r="VTL74" s="239"/>
      <c r="VTM74" s="239"/>
      <c r="VTN74" s="239"/>
      <c r="VTO74" s="239"/>
      <c r="VTP74" s="239"/>
      <c r="VTQ74" s="239"/>
      <c r="VTR74" s="239"/>
      <c r="VTS74" s="239"/>
      <c r="VTT74" s="239"/>
      <c r="VTU74" s="239"/>
      <c r="VTV74" s="239"/>
      <c r="VTW74" s="239"/>
      <c r="VTX74" s="239"/>
      <c r="VTY74" s="239"/>
      <c r="VTZ74" s="239"/>
      <c r="VUA74" s="239"/>
      <c r="VUB74" s="239"/>
      <c r="VUC74" s="239"/>
      <c r="VUD74" s="239"/>
      <c r="VUE74" s="239"/>
      <c r="VUF74" s="239"/>
      <c r="VUG74" s="239"/>
      <c r="VUH74" s="239"/>
      <c r="VUI74" s="239"/>
      <c r="VUJ74" s="239"/>
      <c r="VUK74" s="239"/>
      <c r="VUL74" s="239"/>
      <c r="VUM74" s="239"/>
      <c r="VUN74" s="239"/>
      <c r="VUO74" s="239"/>
      <c r="VUP74" s="239"/>
      <c r="VUQ74" s="239"/>
      <c r="VUR74" s="239"/>
      <c r="VUS74" s="239"/>
      <c r="VUT74" s="239"/>
      <c r="VUU74" s="239"/>
      <c r="VUV74" s="239"/>
      <c r="VUW74" s="239"/>
      <c r="VUX74" s="239"/>
      <c r="VUY74" s="239"/>
      <c r="VUZ74" s="239"/>
      <c r="VVA74" s="239"/>
      <c r="VVB74" s="239"/>
      <c r="VVC74" s="239"/>
      <c r="VVD74" s="239"/>
      <c r="VVE74" s="239"/>
      <c r="VVF74" s="239"/>
      <c r="VVG74" s="239"/>
      <c r="VVH74" s="239"/>
      <c r="VVI74" s="239"/>
      <c r="VVJ74" s="239"/>
      <c r="VVK74" s="239"/>
      <c r="VVL74" s="239"/>
      <c r="VVM74" s="239"/>
      <c r="VVN74" s="239"/>
      <c r="VVO74" s="239"/>
      <c r="VVP74" s="239"/>
      <c r="VVQ74" s="239"/>
      <c r="VVR74" s="239"/>
      <c r="VVS74" s="239"/>
      <c r="VVT74" s="239"/>
      <c r="VVU74" s="239"/>
      <c r="VVV74" s="239"/>
      <c r="VVW74" s="239"/>
      <c r="VVX74" s="239"/>
      <c r="VVY74" s="239"/>
      <c r="VVZ74" s="239"/>
      <c r="VWA74" s="239"/>
      <c r="VWB74" s="239"/>
      <c r="VWC74" s="239"/>
      <c r="VWD74" s="239"/>
      <c r="VWE74" s="239"/>
      <c r="VWF74" s="239"/>
      <c r="VWG74" s="239"/>
      <c r="VWH74" s="239"/>
      <c r="VWI74" s="239"/>
      <c r="VWJ74" s="239"/>
      <c r="VWK74" s="239"/>
      <c r="VWL74" s="239"/>
      <c r="VWM74" s="239"/>
      <c r="VWN74" s="239"/>
      <c r="VWO74" s="239"/>
      <c r="VWP74" s="239"/>
      <c r="VWQ74" s="239"/>
      <c r="VWR74" s="239"/>
      <c r="VWS74" s="239"/>
      <c r="VWT74" s="239"/>
      <c r="VWU74" s="239"/>
      <c r="VWV74" s="239"/>
      <c r="VWW74" s="239"/>
      <c r="VWX74" s="239"/>
      <c r="VWY74" s="239"/>
      <c r="VWZ74" s="239"/>
      <c r="VXA74" s="239"/>
      <c r="VXB74" s="239"/>
      <c r="VXC74" s="239"/>
      <c r="VXD74" s="239"/>
      <c r="VXE74" s="239"/>
      <c r="VXF74" s="239"/>
      <c r="VXG74" s="239"/>
      <c r="VXH74" s="239"/>
      <c r="VXI74" s="239"/>
      <c r="VXJ74" s="239"/>
      <c r="VXK74" s="239"/>
      <c r="VXL74" s="239"/>
      <c r="VXM74" s="239"/>
      <c r="VXN74" s="239"/>
      <c r="VXO74" s="239"/>
      <c r="VXP74" s="239"/>
      <c r="VXQ74" s="239"/>
      <c r="VXR74" s="239"/>
      <c r="VXS74" s="239"/>
      <c r="VXT74" s="239"/>
      <c r="VXU74" s="239"/>
      <c r="VXV74" s="239"/>
      <c r="VXW74" s="239"/>
      <c r="VXX74" s="239"/>
      <c r="VXY74" s="239"/>
      <c r="VXZ74" s="239"/>
      <c r="VYA74" s="239"/>
      <c r="VYB74" s="239"/>
      <c r="VYC74" s="239"/>
      <c r="VYD74" s="239"/>
      <c r="VYE74" s="239"/>
      <c r="VYF74" s="239"/>
      <c r="VYG74" s="239"/>
      <c r="VYH74" s="239"/>
      <c r="VYI74" s="239"/>
      <c r="VYJ74" s="239"/>
      <c r="VYK74" s="239"/>
      <c r="VYL74" s="239"/>
      <c r="VYM74" s="239"/>
      <c r="VYN74" s="239"/>
      <c r="VYO74" s="239"/>
      <c r="VYP74" s="239"/>
      <c r="VYQ74" s="239"/>
      <c r="VYR74" s="239"/>
      <c r="VYS74" s="239"/>
      <c r="VYT74" s="239"/>
      <c r="VYU74" s="239"/>
      <c r="VYV74" s="239"/>
      <c r="VYW74" s="239"/>
      <c r="VYX74" s="239"/>
      <c r="VYY74" s="239"/>
      <c r="VYZ74" s="239"/>
      <c r="VZA74" s="239"/>
      <c r="VZB74" s="239"/>
      <c r="VZC74" s="239"/>
      <c r="VZD74" s="239"/>
      <c r="VZE74" s="239"/>
      <c r="VZF74" s="239"/>
      <c r="VZG74" s="239"/>
      <c r="VZH74" s="239"/>
      <c r="VZI74" s="239"/>
      <c r="VZJ74" s="239"/>
      <c r="VZK74" s="239"/>
      <c r="VZL74" s="239"/>
      <c r="VZM74" s="239"/>
      <c r="VZN74" s="239"/>
      <c r="VZO74" s="239"/>
      <c r="VZP74" s="239"/>
      <c r="VZQ74" s="239"/>
      <c r="VZR74" s="239"/>
      <c r="VZS74" s="239"/>
      <c r="VZT74" s="239"/>
      <c r="VZU74" s="239"/>
      <c r="VZV74" s="239"/>
      <c r="VZW74" s="239"/>
      <c r="VZX74" s="239"/>
      <c r="VZY74" s="239"/>
      <c r="VZZ74" s="239"/>
      <c r="WAA74" s="239"/>
      <c r="WAB74" s="239"/>
      <c r="WAC74" s="239"/>
      <c r="WAD74" s="239"/>
      <c r="WAE74" s="239"/>
      <c r="WAF74" s="239"/>
      <c r="WAG74" s="239"/>
      <c r="WAH74" s="239"/>
      <c r="WAI74" s="239"/>
      <c r="WAJ74" s="239"/>
      <c r="WAK74" s="239"/>
      <c r="WAL74" s="239"/>
      <c r="WAM74" s="239"/>
      <c r="WAN74" s="239"/>
      <c r="WAO74" s="239"/>
      <c r="WAP74" s="239"/>
      <c r="WAQ74" s="239"/>
      <c r="WAR74" s="239"/>
      <c r="WAS74" s="239"/>
      <c r="WAT74" s="239"/>
      <c r="WAU74" s="239"/>
      <c r="WAV74" s="239"/>
      <c r="WAW74" s="239"/>
      <c r="WAX74" s="239"/>
      <c r="WAY74" s="239"/>
      <c r="WAZ74" s="239"/>
      <c r="WBA74" s="239"/>
      <c r="WBB74" s="239"/>
      <c r="WBC74" s="239"/>
      <c r="WBD74" s="239"/>
      <c r="WBE74" s="239"/>
      <c r="WBF74" s="239"/>
      <c r="WBG74" s="239"/>
      <c r="WBH74" s="239"/>
      <c r="WBI74" s="239"/>
      <c r="WBJ74" s="239"/>
      <c r="WBK74" s="239"/>
      <c r="WBL74" s="239"/>
      <c r="WBM74" s="239"/>
      <c r="WBN74" s="239"/>
      <c r="WBO74" s="239"/>
      <c r="WBP74" s="239"/>
      <c r="WBQ74" s="239"/>
      <c r="WBR74" s="239"/>
      <c r="WBS74" s="239"/>
      <c r="WBT74" s="239"/>
      <c r="WBU74" s="239"/>
      <c r="WBV74" s="239"/>
      <c r="WBW74" s="239"/>
      <c r="WBX74" s="239"/>
      <c r="WBY74" s="239"/>
      <c r="WBZ74" s="239"/>
      <c r="WCA74" s="239"/>
      <c r="WCB74" s="239"/>
      <c r="WCC74" s="239"/>
      <c r="WCD74" s="239"/>
      <c r="WCE74" s="239"/>
      <c r="WCF74" s="239"/>
      <c r="WCG74" s="239"/>
      <c r="WCH74" s="239"/>
      <c r="WCI74" s="239"/>
      <c r="WCJ74" s="239"/>
      <c r="WCK74" s="239"/>
      <c r="WCL74" s="239"/>
      <c r="WCM74" s="239"/>
      <c r="WCN74" s="239"/>
      <c r="WCO74" s="239"/>
      <c r="WCP74" s="239"/>
      <c r="WCQ74" s="239"/>
      <c r="WCR74" s="239"/>
      <c r="WCS74" s="239"/>
      <c r="WCT74" s="239"/>
      <c r="WCU74" s="239"/>
      <c r="WCV74" s="239"/>
      <c r="WCW74" s="239"/>
      <c r="WCX74" s="239"/>
      <c r="WCY74" s="239"/>
      <c r="WCZ74" s="239"/>
      <c r="WDA74" s="239"/>
      <c r="WDB74" s="239"/>
      <c r="WDC74" s="239"/>
      <c r="WDD74" s="239"/>
      <c r="WDE74" s="239"/>
      <c r="WDF74" s="239"/>
      <c r="WDG74" s="239"/>
      <c r="WDH74" s="239"/>
      <c r="WDI74" s="239"/>
      <c r="WDJ74" s="239"/>
      <c r="WDK74" s="239"/>
      <c r="WDL74" s="239"/>
      <c r="WDM74" s="239"/>
      <c r="WDN74" s="239"/>
      <c r="WDO74" s="239"/>
      <c r="WDP74" s="239"/>
      <c r="WDQ74" s="239"/>
      <c r="WDR74" s="239"/>
      <c r="WDS74" s="239"/>
      <c r="WDT74" s="239"/>
      <c r="WDU74" s="239"/>
      <c r="WDV74" s="239"/>
      <c r="WDW74" s="239"/>
      <c r="WDX74" s="239"/>
      <c r="WDY74" s="239"/>
      <c r="WDZ74" s="239"/>
      <c r="WEA74" s="239"/>
      <c r="WEB74" s="239"/>
      <c r="WEC74" s="239"/>
      <c r="WED74" s="239"/>
      <c r="WEE74" s="239"/>
      <c r="WEF74" s="239"/>
      <c r="WEG74" s="239"/>
      <c r="WEH74" s="239"/>
      <c r="WEI74" s="239"/>
      <c r="WEJ74" s="239"/>
      <c r="WEK74" s="239"/>
      <c r="WEL74" s="239"/>
      <c r="WEM74" s="239"/>
      <c r="WEN74" s="239"/>
      <c r="WEO74" s="239"/>
      <c r="WEP74" s="239"/>
      <c r="WEQ74" s="239"/>
      <c r="WER74" s="239"/>
      <c r="WES74" s="239"/>
      <c r="WET74" s="239"/>
      <c r="WEU74" s="239"/>
      <c r="WEV74" s="239"/>
      <c r="WEW74" s="239"/>
      <c r="WEX74" s="239"/>
      <c r="WEY74" s="239"/>
      <c r="WEZ74" s="239"/>
      <c r="WFA74" s="239"/>
      <c r="WFB74" s="239"/>
      <c r="WFC74" s="239"/>
      <c r="WFD74" s="239"/>
      <c r="WFE74" s="239"/>
      <c r="WFF74" s="239"/>
      <c r="WFG74" s="239"/>
      <c r="WFH74" s="239"/>
      <c r="WFI74" s="239"/>
      <c r="WFJ74" s="239"/>
      <c r="WFK74" s="239"/>
      <c r="WFL74" s="239"/>
      <c r="WFM74" s="239"/>
      <c r="WFN74" s="239"/>
      <c r="WFO74" s="239"/>
      <c r="WFP74" s="239"/>
      <c r="WFQ74" s="239"/>
      <c r="WFR74" s="239"/>
      <c r="WFS74" s="239"/>
      <c r="WFT74" s="239"/>
      <c r="WFU74" s="239"/>
      <c r="WFV74" s="239"/>
      <c r="WFW74" s="239"/>
      <c r="WFX74" s="239"/>
      <c r="WFY74" s="239"/>
      <c r="WFZ74" s="239"/>
      <c r="WGA74" s="239"/>
      <c r="WGB74" s="239"/>
      <c r="WGC74" s="239"/>
      <c r="WGD74" s="239"/>
      <c r="WGE74" s="239"/>
      <c r="WGF74" s="239"/>
      <c r="WGG74" s="239"/>
      <c r="WGH74" s="239"/>
      <c r="WGI74" s="239"/>
      <c r="WGJ74" s="239"/>
      <c r="WGK74" s="239"/>
      <c r="WGL74" s="239"/>
      <c r="WGM74" s="239"/>
      <c r="WGN74" s="239"/>
      <c r="WGO74" s="239"/>
      <c r="WGP74" s="239"/>
      <c r="WGQ74" s="239"/>
      <c r="WGR74" s="239"/>
      <c r="WGS74" s="239"/>
      <c r="WGT74" s="239"/>
      <c r="WGU74" s="239"/>
      <c r="WGV74" s="239"/>
      <c r="WGW74" s="239"/>
      <c r="WGX74" s="239"/>
      <c r="WGY74" s="239"/>
      <c r="WGZ74" s="239"/>
      <c r="WHA74" s="239"/>
      <c r="WHB74" s="239"/>
      <c r="WHC74" s="239"/>
      <c r="WHD74" s="239"/>
      <c r="WHE74" s="239"/>
      <c r="WHF74" s="239"/>
      <c r="WHG74" s="239"/>
      <c r="WHH74" s="239"/>
      <c r="WHI74" s="239"/>
      <c r="WHJ74" s="239"/>
      <c r="WHK74" s="239"/>
      <c r="WHL74" s="239"/>
      <c r="WHM74" s="239"/>
      <c r="WHN74" s="239"/>
      <c r="WHO74" s="239"/>
      <c r="WHP74" s="239"/>
      <c r="WHQ74" s="239"/>
      <c r="WHR74" s="239"/>
      <c r="WHS74" s="239"/>
      <c r="WHT74" s="239"/>
      <c r="WHU74" s="239"/>
      <c r="WHV74" s="239"/>
      <c r="WHW74" s="239"/>
      <c r="WHX74" s="239"/>
      <c r="WHY74" s="239"/>
      <c r="WHZ74" s="239"/>
      <c r="WIA74" s="239"/>
      <c r="WIB74" s="239"/>
      <c r="WIC74" s="239"/>
      <c r="WID74" s="239"/>
      <c r="WIE74" s="239"/>
      <c r="WIF74" s="239"/>
      <c r="WIG74" s="239"/>
      <c r="WIH74" s="239"/>
      <c r="WII74" s="239"/>
      <c r="WIJ74" s="239"/>
      <c r="WIK74" s="239"/>
      <c r="WIL74" s="239"/>
      <c r="WIM74" s="239"/>
      <c r="WIN74" s="239"/>
      <c r="WIO74" s="239"/>
      <c r="WIP74" s="239"/>
      <c r="WIQ74" s="239"/>
      <c r="WIR74" s="239"/>
      <c r="WIS74" s="239"/>
      <c r="WIT74" s="239"/>
      <c r="WIU74" s="239"/>
      <c r="WIV74" s="239"/>
      <c r="WIW74" s="239"/>
      <c r="WIX74" s="239"/>
      <c r="WIY74" s="239"/>
      <c r="WIZ74" s="239"/>
      <c r="WJA74" s="239"/>
      <c r="WJB74" s="239"/>
      <c r="WJC74" s="239"/>
      <c r="WJD74" s="239"/>
      <c r="WJE74" s="239"/>
      <c r="WJF74" s="239"/>
      <c r="WJG74" s="239"/>
      <c r="WJH74" s="239"/>
      <c r="WJI74" s="239"/>
      <c r="WJJ74" s="239"/>
      <c r="WJK74" s="239"/>
      <c r="WJL74" s="239"/>
      <c r="WJM74" s="239"/>
      <c r="WJN74" s="239"/>
      <c r="WJO74" s="239"/>
      <c r="WJP74" s="239"/>
      <c r="WJQ74" s="239"/>
      <c r="WJR74" s="239"/>
      <c r="WJS74" s="239"/>
      <c r="WJT74" s="239"/>
      <c r="WJU74" s="239"/>
      <c r="WJV74" s="239"/>
      <c r="WJW74" s="239"/>
      <c r="WJX74" s="239"/>
      <c r="WJY74" s="239"/>
      <c r="WJZ74" s="239"/>
      <c r="WKA74" s="239"/>
      <c r="WKB74" s="239"/>
      <c r="WKC74" s="239"/>
      <c r="WKD74" s="239"/>
      <c r="WKE74" s="239"/>
      <c r="WKF74" s="239"/>
      <c r="WKG74" s="239"/>
      <c r="WKH74" s="239"/>
      <c r="WKI74" s="239"/>
      <c r="WKJ74" s="239"/>
      <c r="WKK74" s="239"/>
      <c r="WKL74" s="239"/>
      <c r="WKM74" s="239"/>
      <c r="WKN74" s="239"/>
      <c r="WKO74" s="239"/>
      <c r="WKP74" s="239"/>
      <c r="WKQ74" s="239"/>
      <c r="WKR74" s="239"/>
      <c r="WKS74" s="239"/>
      <c r="WKT74" s="239"/>
      <c r="WKU74" s="239"/>
      <c r="WKV74" s="239"/>
      <c r="WKW74" s="239"/>
      <c r="WKX74" s="239"/>
      <c r="WKY74" s="239"/>
      <c r="WKZ74" s="239"/>
      <c r="WLA74" s="239"/>
      <c r="WLB74" s="239"/>
      <c r="WLC74" s="239"/>
      <c r="WLD74" s="239"/>
      <c r="WLE74" s="239"/>
      <c r="WLF74" s="239"/>
      <c r="WLG74" s="239"/>
      <c r="WLH74" s="239"/>
      <c r="WLI74" s="239"/>
      <c r="WLJ74" s="239"/>
      <c r="WLK74" s="239"/>
      <c r="WLL74" s="239"/>
      <c r="WLM74" s="239"/>
      <c r="WLN74" s="239"/>
      <c r="WLO74" s="239"/>
      <c r="WLP74" s="239"/>
      <c r="WLQ74" s="239"/>
      <c r="WLR74" s="239"/>
      <c r="WLS74" s="239"/>
      <c r="WLT74" s="239"/>
      <c r="WLU74" s="239"/>
      <c r="WLV74" s="239"/>
      <c r="WLW74" s="239"/>
      <c r="WLX74" s="239"/>
      <c r="WLY74" s="239"/>
      <c r="WLZ74" s="239"/>
      <c r="WMA74" s="239"/>
      <c r="WMB74" s="239"/>
      <c r="WMC74" s="239"/>
      <c r="WMD74" s="239"/>
      <c r="WME74" s="239"/>
      <c r="WMF74" s="239"/>
      <c r="WMG74" s="239"/>
      <c r="WMH74" s="239"/>
      <c r="WMI74" s="239"/>
      <c r="WMJ74" s="239"/>
      <c r="WMK74" s="239"/>
      <c r="WML74" s="239"/>
      <c r="WMM74" s="239"/>
      <c r="WMN74" s="239"/>
      <c r="WMO74" s="239"/>
      <c r="WMP74" s="239"/>
      <c r="WMQ74" s="239"/>
      <c r="WMR74" s="239"/>
      <c r="WMS74" s="239"/>
      <c r="WMT74" s="239"/>
      <c r="WMU74" s="239"/>
      <c r="WMV74" s="239"/>
      <c r="WMW74" s="239"/>
      <c r="WMX74" s="239"/>
      <c r="WMY74" s="239"/>
      <c r="WMZ74" s="239"/>
      <c r="WNA74" s="239"/>
      <c r="WNB74" s="239"/>
      <c r="WNC74" s="239"/>
      <c r="WND74" s="239"/>
      <c r="WNE74" s="239"/>
      <c r="WNF74" s="239"/>
      <c r="WNG74" s="239"/>
      <c r="WNH74" s="239"/>
      <c r="WNI74" s="239"/>
      <c r="WNJ74" s="239"/>
      <c r="WNK74" s="239"/>
      <c r="WNL74" s="239"/>
      <c r="WNM74" s="239"/>
      <c r="WNN74" s="239"/>
      <c r="WNO74" s="239"/>
      <c r="WNP74" s="239"/>
      <c r="WNQ74" s="239"/>
      <c r="WNR74" s="239"/>
      <c r="WNS74" s="239"/>
      <c r="WNT74" s="239"/>
      <c r="WNU74" s="239"/>
      <c r="WNV74" s="239"/>
      <c r="WNW74" s="239"/>
      <c r="WNX74" s="239"/>
      <c r="WNY74" s="239"/>
      <c r="WNZ74" s="239"/>
      <c r="WOA74" s="239"/>
      <c r="WOB74" s="239"/>
      <c r="WOC74" s="239"/>
      <c r="WOD74" s="239"/>
      <c r="WOE74" s="239"/>
      <c r="WOF74" s="239"/>
      <c r="WOG74" s="239"/>
      <c r="WOH74" s="239"/>
      <c r="WOI74" s="239"/>
      <c r="WOJ74" s="239"/>
      <c r="WOK74" s="239"/>
      <c r="WOL74" s="239"/>
      <c r="WOM74" s="239"/>
      <c r="WON74" s="239"/>
      <c r="WOO74" s="239"/>
      <c r="WOP74" s="239"/>
      <c r="WOQ74" s="239"/>
      <c r="WOR74" s="239"/>
      <c r="WOS74" s="239"/>
      <c r="WOT74" s="239"/>
      <c r="WOU74" s="239"/>
      <c r="WOV74" s="239"/>
      <c r="WOW74" s="239"/>
      <c r="WOX74" s="239"/>
      <c r="WOY74" s="239"/>
      <c r="WOZ74" s="239"/>
      <c r="WPA74" s="239"/>
      <c r="WPB74" s="239"/>
      <c r="WPC74" s="239"/>
      <c r="WPD74" s="239"/>
      <c r="WPE74" s="239"/>
      <c r="WPF74" s="239"/>
      <c r="WPG74" s="239"/>
      <c r="WPH74" s="239"/>
      <c r="WPI74" s="239"/>
      <c r="WPJ74" s="239"/>
      <c r="WPK74" s="239"/>
      <c r="WPL74" s="239"/>
      <c r="WPM74" s="239"/>
      <c r="WPN74" s="239"/>
      <c r="WPO74" s="239"/>
      <c r="WPP74" s="239"/>
      <c r="WPQ74" s="239"/>
      <c r="WPR74" s="239"/>
      <c r="WPS74" s="239"/>
      <c r="WPT74" s="239"/>
      <c r="WPU74" s="239"/>
      <c r="WPV74" s="239"/>
      <c r="WPW74" s="239"/>
      <c r="WPX74" s="239"/>
      <c r="WPY74" s="239"/>
      <c r="WPZ74" s="239"/>
      <c r="WQA74" s="239"/>
      <c r="WQB74" s="239"/>
      <c r="WQC74" s="239"/>
      <c r="WQD74" s="239"/>
      <c r="WQE74" s="239"/>
      <c r="WQF74" s="239"/>
      <c r="WQG74" s="239"/>
      <c r="WQH74" s="239"/>
      <c r="WQI74" s="239"/>
      <c r="WQJ74" s="239"/>
      <c r="WQK74" s="239"/>
      <c r="WQL74" s="239"/>
      <c r="WQM74" s="239"/>
      <c r="WQN74" s="239"/>
      <c r="WQO74" s="239"/>
      <c r="WQP74" s="239"/>
      <c r="WQQ74" s="239"/>
      <c r="WQR74" s="239"/>
      <c r="WQS74" s="239"/>
      <c r="WQT74" s="239"/>
      <c r="WQU74" s="239"/>
      <c r="WQV74" s="239"/>
      <c r="WQW74" s="239"/>
      <c r="WQX74" s="239"/>
      <c r="WQY74" s="239"/>
      <c r="WQZ74" s="239"/>
      <c r="WRA74" s="239"/>
      <c r="WRB74" s="239"/>
      <c r="WRC74" s="239"/>
      <c r="WRD74" s="239"/>
      <c r="WRE74" s="239"/>
      <c r="WRF74" s="239"/>
      <c r="WRG74" s="239"/>
      <c r="WRH74" s="239"/>
      <c r="WRI74" s="239"/>
      <c r="WRJ74" s="239"/>
      <c r="WRK74" s="239"/>
      <c r="WRL74" s="239"/>
      <c r="WRM74" s="239"/>
      <c r="WRN74" s="239"/>
      <c r="WRO74" s="239"/>
      <c r="WRP74" s="239"/>
      <c r="WRQ74" s="239"/>
      <c r="WRR74" s="239"/>
      <c r="WRS74" s="239"/>
      <c r="WRT74" s="239"/>
      <c r="WRU74" s="239"/>
      <c r="WRV74" s="239"/>
      <c r="WRW74" s="239"/>
      <c r="WRX74" s="239"/>
      <c r="WRY74" s="239"/>
      <c r="WRZ74" s="239"/>
      <c r="WSA74" s="239"/>
      <c r="WSB74" s="239"/>
      <c r="WSC74" s="239"/>
      <c r="WSD74" s="239"/>
      <c r="WSE74" s="239"/>
      <c r="WSF74" s="239"/>
      <c r="WSG74" s="239"/>
      <c r="WSH74" s="239"/>
      <c r="WSI74" s="239"/>
      <c r="WSJ74" s="239"/>
      <c r="WSK74" s="239"/>
      <c r="WSL74" s="239"/>
      <c r="WSM74" s="239"/>
      <c r="WSN74" s="239"/>
      <c r="WSO74" s="239"/>
      <c r="WSP74" s="239"/>
      <c r="WSQ74" s="239"/>
      <c r="WSR74" s="239"/>
      <c r="WSS74" s="239"/>
      <c r="WST74" s="239"/>
      <c r="WSU74" s="239"/>
      <c r="WSV74" s="239"/>
      <c r="WSW74" s="239"/>
      <c r="WSX74" s="239"/>
      <c r="WSY74" s="239"/>
      <c r="WSZ74" s="239"/>
      <c r="WTA74" s="239"/>
      <c r="WTB74" s="239"/>
      <c r="WTC74" s="239"/>
      <c r="WTD74" s="239"/>
      <c r="WTE74" s="239"/>
      <c r="WTF74" s="239"/>
      <c r="WTG74" s="239"/>
      <c r="WTH74" s="239"/>
      <c r="WTI74" s="239"/>
      <c r="WTJ74" s="239"/>
      <c r="WTK74" s="239"/>
      <c r="WTL74" s="239"/>
      <c r="WTM74" s="239"/>
      <c r="WTN74" s="239"/>
      <c r="WTO74" s="239"/>
      <c r="WTP74" s="239"/>
      <c r="WTQ74" s="239"/>
      <c r="WTR74" s="239"/>
      <c r="WTS74" s="239"/>
      <c r="WTT74" s="239"/>
      <c r="WTU74" s="239"/>
      <c r="WTV74" s="239"/>
      <c r="WTW74" s="239"/>
      <c r="WTX74" s="239"/>
      <c r="WTY74" s="239"/>
      <c r="WTZ74" s="239"/>
      <c r="WUA74" s="239"/>
      <c r="WUB74" s="239"/>
      <c r="WUC74" s="239"/>
      <c r="WUD74" s="239"/>
      <c r="WUE74" s="239"/>
      <c r="WUF74" s="239"/>
      <c r="WUG74" s="239"/>
      <c r="WUH74" s="239"/>
      <c r="WUI74" s="239"/>
      <c r="WUJ74" s="239"/>
      <c r="WUK74" s="239"/>
      <c r="WUL74" s="239"/>
      <c r="WUM74" s="239"/>
      <c r="WUN74" s="239"/>
      <c r="WUO74" s="239"/>
      <c r="WUP74" s="239"/>
      <c r="WUQ74" s="239"/>
      <c r="WUR74" s="239"/>
      <c r="WUS74" s="239"/>
      <c r="WUT74" s="239"/>
      <c r="WUU74" s="239"/>
      <c r="WUV74" s="239"/>
      <c r="WUW74" s="239"/>
      <c r="WUX74" s="239"/>
      <c r="WUY74" s="239"/>
      <c r="WUZ74" s="239"/>
      <c r="WVA74" s="239"/>
      <c r="WVB74" s="239"/>
      <c r="WVC74" s="239"/>
      <c r="WVD74" s="239"/>
      <c r="WVE74" s="239"/>
      <c r="WVF74" s="239"/>
      <c r="WVG74" s="239"/>
      <c r="WVH74" s="239"/>
      <c r="WVI74" s="239"/>
      <c r="WVJ74" s="239"/>
      <c r="WVK74" s="239"/>
      <c r="WVL74" s="239"/>
      <c r="WVM74" s="239"/>
      <c r="WVN74" s="239"/>
      <c r="WVO74" s="239"/>
      <c r="WVP74" s="239"/>
      <c r="WVQ74" s="239"/>
      <c r="WVR74" s="239"/>
      <c r="WVS74" s="239"/>
      <c r="WVT74" s="239"/>
      <c r="WVU74" s="239"/>
      <c r="WVV74" s="239"/>
      <c r="WVW74" s="239"/>
      <c r="WVX74" s="239"/>
      <c r="WVY74" s="239"/>
      <c r="WVZ74" s="239"/>
      <c r="WWA74" s="239"/>
      <c r="WWB74" s="239"/>
      <c r="WWC74" s="239"/>
      <c r="WWD74" s="239"/>
      <c r="WWE74" s="239"/>
      <c r="WWF74" s="239"/>
      <c r="WWG74" s="239"/>
      <c r="WWH74" s="239"/>
      <c r="WWI74" s="239"/>
      <c r="WWJ74" s="239"/>
      <c r="WWK74" s="239"/>
      <c r="WWL74" s="239"/>
      <c r="WWM74" s="239"/>
      <c r="WWN74" s="239"/>
      <c r="WWO74" s="239"/>
      <c r="WWP74" s="239"/>
      <c r="WWQ74" s="239"/>
      <c r="WWR74" s="239"/>
      <c r="WWS74" s="239"/>
      <c r="WWT74" s="239"/>
      <c r="WWU74" s="239"/>
      <c r="WWV74" s="239"/>
      <c r="WWW74" s="239"/>
      <c r="WWX74" s="239"/>
      <c r="WWY74" s="239"/>
      <c r="WWZ74" s="239"/>
      <c r="WXA74" s="239"/>
      <c r="WXB74" s="239"/>
      <c r="WXC74" s="239"/>
      <c r="WXD74" s="239"/>
      <c r="WXE74" s="239"/>
      <c r="WXF74" s="239"/>
      <c r="WXG74" s="239"/>
      <c r="WXH74" s="239"/>
      <c r="WXI74" s="239"/>
      <c r="WXJ74" s="239"/>
      <c r="WXK74" s="239"/>
      <c r="WXL74" s="239"/>
      <c r="WXM74" s="239"/>
      <c r="WXN74" s="239"/>
      <c r="WXO74" s="239"/>
      <c r="WXP74" s="239"/>
      <c r="WXQ74" s="239"/>
      <c r="WXR74" s="239"/>
      <c r="WXS74" s="239"/>
      <c r="WXT74" s="239"/>
      <c r="WXU74" s="239"/>
      <c r="WXV74" s="239"/>
      <c r="WXW74" s="239"/>
      <c r="WXX74" s="239"/>
      <c r="WXY74" s="239"/>
      <c r="WXZ74" s="239"/>
      <c r="WYA74" s="239"/>
      <c r="WYB74" s="239"/>
      <c r="WYC74" s="239"/>
      <c r="WYD74" s="239"/>
      <c r="WYE74" s="239"/>
      <c r="WYF74" s="239"/>
      <c r="WYG74" s="239"/>
      <c r="WYH74" s="239"/>
      <c r="WYI74" s="239"/>
      <c r="WYJ74" s="239"/>
      <c r="WYK74" s="239"/>
      <c r="WYL74" s="239"/>
      <c r="WYM74" s="239"/>
      <c r="WYN74" s="239"/>
      <c r="WYO74" s="239"/>
      <c r="WYP74" s="239"/>
      <c r="WYQ74" s="239"/>
      <c r="WYR74" s="239"/>
      <c r="WYS74" s="239"/>
      <c r="WYT74" s="239"/>
      <c r="WYU74" s="239"/>
      <c r="WYV74" s="239"/>
      <c r="WYW74" s="239"/>
      <c r="WYX74" s="239"/>
      <c r="WYY74" s="239"/>
      <c r="WYZ74" s="239"/>
      <c r="WZA74" s="239"/>
      <c r="WZB74" s="239"/>
      <c r="WZC74" s="239"/>
      <c r="WZD74" s="239"/>
      <c r="WZE74" s="239"/>
      <c r="WZF74" s="239"/>
      <c r="WZG74" s="239"/>
      <c r="WZH74" s="239"/>
      <c r="WZI74" s="239"/>
      <c r="WZJ74" s="239"/>
      <c r="WZK74" s="239"/>
      <c r="WZL74" s="239"/>
      <c r="WZM74" s="239"/>
      <c r="WZN74" s="239"/>
      <c r="WZO74" s="239"/>
      <c r="WZP74" s="239"/>
      <c r="WZQ74" s="239"/>
      <c r="WZR74" s="239"/>
      <c r="WZS74" s="239"/>
      <c r="WZT74" s="239"/>
      <c r="WZU74" s="239"/>
      <c r="WZV74" s="239"/>
      <c r="WZW74" s="239"/>
      <c r="WZX74" s="239"/>
      <c r="WZY74" s="239"/>
      <c r="WZZ74" s="239"/>
      <c r="XAA74" s="239"/>
      <c r="XAB74" s="239"/>
      <c r="XAC74" s="239"/>
      <c r="XAD74" s="239"/>
      <c r="XAE74" s="239"/>
      <c r="XAF74" s="239"/>
      <c r="XAG74" s="239"/>
      <c r="XAH74" s="239"/>
      <c r="XAI74" s="239"/>
      <c r="XAJ74" s="239"/>
      <c r="XAK74" s="239"/>
      <c r="XAL74" s="239"/>
      <c r="XAM74" s="239"/>
      <c r="XAN74" s="239"/>
      <c r="XAO74" s="239"/>
      <c r="XAP74" s="239"/>
      <c r="XAQ74" s="239"/>
      <c r="XAR74" s="239"/>
      <c r="XAS74" s="239"/>
      <c r="XAT74" s="239"/>
      <c r="XAU74" s="239"/>
      <c r="XAV74" s="239"/>
      <c r="XAW74" s="239"/>
      <c r="XAX74" s="239"/>
      <c r="XAY74" s="239"/>
      <c r="XAZ74" s="239"/>
      <c r="XBA74" s="239"/>
      <c r="XBB74" s="239"/>
      <c r="XBC74" s="239"/>
      <c r="XBD74" s="239"/>
      <c r="XBE74" s="239"/>
      <c r="XBF74" s="239"/>
      <c r="XBG74" s="239"/>
      <c r="XBH74" s="239"/>
      <c r="XBI74" s="239"/>
      <c r="XBJ74" s="239"/>
      <c r="XBK74" s="239"/>
      <c r="XBL74" s="239"/>
      <c r="XBM74" s="239"/>
      <c r="XBN74" s="239"/>
      <c r="XBO74" s="239"/>
      <c r="XBP74" s="239"/>
      <c r="XBQ74" s="239"/>
      <c r="XBR74" s="239"/>
      <c r="XBS74" s="239"/>
      <c r="XBT74" s="239"/>
      <c r="XBU74" s="239"/>
      <c r="XBV74" s="239"/>
      <c r="XBW74" s="239"/>
      <c r="XBX74" s="239"/>
      <c r="XBY74" s="239"/>
      <c r="XBZ74" s="239"/>
      <c r="XCA74" s="239"/>
      <c r="XCB74" s="239"/>
      <c r="XCC74" s="239"/>
      <c r="XCD74" s="239"/>
      <c r="XCE74" s="239"/>
      <c r="XCF74" s="239"/>
      <c r="XCG74" s="239"/>
      <c r="XCH74" s="239"/>
      <c r="XCI74" s="239"/>
      <c r="XCJ74" s="239"/>
      <c r="XCK74" s="239"/>
      <c r="XCL74" s="239"/>
      <c r="XCM74" s="239"/>
      <c r="XCN74" s="239"/>
      <c r="XCO74" s="239"/>
    </row>
    <row r="75" spans="1:16317" ht="28.5" x14ac:dyDescent="0.2">
      <c r="A75" s="192"/>
      <c r="B75" s="150"/>
      <c r="C75" s="309" t="s">
        <v>172</v>
      </c>
      <c r="D75" s="374" t="s">
        <v>890</v>
      </c>
      <c r="E75" s="374" t="s">
        <v>1</v>
      </c>
      <c r="F75" s="374" t="s">
        <v>91</v>
      </c>
      <c r="G75" s="374" t="s">
        <v>53</v>
      </c>
      <c r="H75" s="375">
        <v>10000</v>
      </c>
      <c r="I75" s="376" t="s">
        <v>829</v>
      </c>
      <c r="J75" s="377">
        <v>44838</v>
      </c>
      <c r="K75" s="250">
        <f t="shared" si="54"/>
        <v>44843</v>
      </c>
      <c r="L75" s="250">
        <f>K75+30</f>
        <v>44873</v>
      </c>
      <c r="M75" s="250">
        <f t="shared" si="56"/>
        <v>44894</v>
      </c>
      <c r="N75" s="250">
        <f t="shared" si="57"/>
        <v>44901</v>
      </c>
      <c r="O75" s="47" t="s">
        <v>90</v>
      </c>
      <c r="P75" s="47" t="s">
        <v>90</v>
      </c>
      <c r="Q75" s="47" t="s">
        <v>90</v>
      </c>
      <c r="R75" s="250">
        <f t="shared" si="60"/>
        <v>44908</v>
      </c>
      <c r="S75" s="141">
        <f t="shared" si="61"/>
        <v>44915</v>
      </c>
      <c r="U75" s="157"/>
    </row>
    <row r="76" spans="1:16317" ht="42.75" x14ac:dyDescent="0.2">
      <c r="A76" s="192"/>
      <c r="B76" s="150"/>
      <c r="C76" s="309" t="s">
        <v>173</v>
      </c>
      <c r="D76" s="344" t="s">
        <v>891</v>
      </c>
      <c r="E76" s="243" t="s">
        <v>1</v>
      </c>
      <c r="F76" s="243" t="s">
        <v>85</v>
      </c>
      <c r="G76" s="242" t="s">
        <v>54</v>
      </c>
      <c r="H76" s="245">
        <v>10000</v>
      </c>
      <c r="I76" s="140" t="s">
        <v>170</v>
      </c>
      <c r="J76" s="47">
        <v>44594</v>
      </c>
      <c r="K76" s="250">
        <f t="shared" si="54"/>
        <v>44599</v>
      </c>
      <c r="L76" s="250">
        <f t="shared" ref="L76:L82" si="62">K76+30</f>
        <v>44629</v>
      </c>
      <c r="M76" s="250">
        <f t="shared" si="56"/>
        <v>44650</v>
      </c>
      <c r="N76" s="250">
        <f t="shared" si="57"/>
        <v>44657</v>
      </c>
      <c r="O76" s="47" t="s">
        <v>90</v>
      </c>
      <c r="P76" s="47" t="s">
        <v>90</v>
      </c>
      <c r="Q76" s="47" t="s">
        <v>90</v>
      </c>
      <c r="R76" s="250"/>
      <c r="S76" s="141"/>
      <c r="U76" s="157"/>
    </row>
    <row r="77" spans="1:16317" ht="28.5" x14ac:dyDescent="0.2">
      <c r="A77" s="192"/>
      <c r="B77" s="150"/>
      <c r="C77" s="309" t="s">
        <v>892</v>
      </c>
      <c r="D77" s="344" t="s">
        <v>893</v>
      </c>
      <c r="E77" s="243" t="s">
        <v>1</v>
      </c>
      <c r="F77" s="243" t="s">
        <v>91</v>
      </c>
      <c r="G77" s="243" t="s">
        <v>54</v>
      </c>
      <c r="H77" s="245">
        <v>10000</v>
      </c>
      <c r="I77" s="140" t="s">
        <v>174</v>
      </c>
      <c r="J77" s="47">
        <v>44594</v>
      </c>
      <c r="K77" s="250">
        <f t="shared" si="54"/>
        <v>44599</v>
      </c>
      <c r="L77" s="250">
        <f t="shared" si="62"/>
        <v>44629</v>
      </c>
      <c r="M77" s="250">
        <f t="shared" si="56"/>
        <v>44650</v>
      </c>
      <c r="N77" s="250">
        <f t="shared" si="57"/>
        <v>44657</v>
      </c>
      <c r="O77" s="47" t="s">
        <v>90</v>
      </c>
      <c r="P77" s="47" t="s">
        <v>90</v>
      </c>
      <c r="Q77" s="47" t="s">
        <v>90</v>
      </c>
      <c r="R77" s="250"/>
      <c r="S77" s="141"/>
      <c r="U77" s="157"/>
    </row>
    <row r="78" spans="1:16317" x14ac:dyDescent="0.2">
      <c r="A78" s="192"/>
      <c r="B78" s="150"/>
      <c r="C78" s="309" t="s">
        <v>894</v>
      </c>
      <c r="D78" s="344" t="s">
        <v>895</v>
      </c>
      <c r="E78" s="243" t="s">
        <v>1</v>
      </c>
      <c r="F78" s="345" t="s">
        <v>85</v>
      </c>
      <c r="G78" s="345" t="s">
        <v>53</v>
      </c>
      <c r="H78" s="245">
        <v>10000</v>
      </c>
      <c r="I78" s="346" t="s">
        <v>94</v>
      </c>
      <c r="J78" s="47">
        <v>44838</v>
      </c>
      <c r="K78" s="250">
        <f t="shared" si="54"/>
        <v>44843</v>
      </c>
      <c r="L78" s="250">
        <f t="shared" si="62"/>
        <v>44873</v>
      </c>
      <c r="M78" s="250">
        <f t="shared" si="56"/>
        <v>44894</v>
      </c>
      <c r="N78" s="250">
        <f t="shared" si="57"/>
        <v>44901</v>
      </c>
      <c r="O78" s="47" t="s">
        <v>90</v>
      </c>
      <c r="P78" s="47" t="s">
        <v>90</v>
      </c>
      <c r="Q78" s="47" t="s">
        <v>90</v>
      </c>
      <c r="R78" s="250"/>
      <c r="S78" s="141"/>
      <c r="U78" s="157"/>
    </row>
    <row r="79" spans="1:16317" ht="51" customHeight="1" x14ac:dyDescent="0.2">
      <c r="A79" s="192"/>
      <c r="B79" s="150"/>
      <c r="C79" s="347" t="s">
        <v>896</v>
      </c>
      <c r="D79" s="344" t="s">
        <v>897</v>
      </c>
      <c r="E79" s="243" t="s">
        <v>1</v>
      </c>
      <c r="F79" s="345" t="s">
        <v>85</v>
      </c>
      <c r="G79" s="242" t="s">
        <v>54</v>
      </c>
      <c r="H79" s="245">
        <v>10000</v>
      </c>
      <c r="I79" s="346" t="s">
        <v>94</v>
      </c>
      <c r="J79" s="47">
        <v>44594</v>
      </c>
      <c r="K79" s="250">
        <f t="shared" si="54"/>
        <v>44599</v>
      </c>
      <c r="L79" s="250">
        <f t="shared" si="62"/>
        <v>44629</v>
      </c>
      <c r="M79" s="250">
        <f t="shared" si="56"/>
        <v>44650</v>
      </c>
      <c r="N79" s="250">
        <f t="shared" si="57"/>
        <v>44657</v>
      </c>
      <c r="O79" s="47" t="s">
        <v>90</v>
      </c>
      <c r="P79" s="47" t="s">
        <v>90</v>
      </c>
      <c r="Q79" s="47" t="s">
        <v>90</v>
      </c>
      <c r="R79" s="250"/>
      <c r="S79" s="141"/>
      <c r="U79" s="157"/>
    </row>
    <row r="80" spans="1:16317" ht="28.5" x14ac:dyDescent="0.2">
      <c r="A80" s="192"/>
      <c r="B80" s="150"/>
      <c r="C80" s="347" t="s">
        <v>898</v>
      </c>
      <c r="D80" s="344" t="s">
        <v>899</v>
      </c>
      <c r="E80" s="243" t="s">
        <v>1</v>
      </c>
      <c r="F80" s="345" t="s">
        <v>85</v>
      </c>
      <c r="G80" s="242" t="s">
        <v>54</v>
      </c>
      <c r="H80" s="245">
        <v>10000</v>
      </c>
      <c r="I80" s="346" t="s">
        <v>94</v>
      </c>
      <c r="J80" s="47">
        <v>44594</v>
      </c>
      <c r="K80" s="250">
        <f t="shared" si="54"/>
        <v>44599</v>
      </c>
      <c r="L80" s="250">
        <f t="shared" si="62"/>
        <v>44629</v>
      </c>
      <c r="M80" s="250">
        <f t="shared" si="56"/>
        <v>44650</v>
      </c>
      <c r="N80" s="250">
        <f t="shared" si="57"/>
        <v>44657</v>
      </c>
      <c r="O80" s="47" t="s">
        <v>90</v>
      </c>
      <c r="P80" s="47" t="s">
        <v>90</v>
      </c>
      <c r="Q80" s="47" t="s">
        <v>90</v>
      </c>
      <c r="R80" s="250"/>
      <c r="S80" s="141"/>
      <c r="U80" s="157"/>
    </row>
    <row r="81" spans="1:21" ht="28.5" x14ac:dyDescent="0.2">
      <c r="A81" s="192"/>
      <c r="B81" s="150"/>
      <c r="C81" s="348" t="s">
        <v>900</v>
      </c>
      <c r="D81" s="344" t="s">
        <v>901</v>
      </c>
      <c r="E81" s="243" t="s">
        <v>1</v>
      </c>
      <c r="F81" s="345" t="s">
        <v>85</v>
      </c>
      <c r="G81" s="242" t="s">
        <v>54</v>
      </c>
      <c r="H81" s="245">
        <v>10000</v>
      </c>
      <c r="I81" s="346" t="s">
        <v>94</v>
      </c>
      <c r="J81" s="47">
        <v>44594</v>
      </c>
      <c r="K81" s="250">
        <f t="shared" si="54"/>
        <v>44599</v>
      </c>
      <c r="L81" s="250">
        <f t="shared" si="62"/>
        <v>44629</v>
      </c>
      <c r="M81" s="250">
        <f t="shared" si="56"/>
        <v>44650</v>
      </c>
      <c r="N81" s="250">
        <f t="shared" si="57"/>
        <v>44657</v>
      </c>
      <c r="O81" s="47" t="s">
        <v>90</v>
      </c>
      <c r="P81" s="47" t="s">
        <v>90</v>
      </c>
      <c r="Q81" s="47" t="s">
        <v>90</v>
      </c>
      <c r="R81" s="250"/>
      <c r="S81" s="141"/>
      <c r="U81" s="157"/>
    </row>
    <row r="82" spans="1:21" ht="28.5" x14ac:dyDescent="0.2">
      <c r="A82" s="192"/>
      <c r="B82" s="150"/>
      <c r="C82" s="348" t="s">
        <v>902</v>
      </c>
      <c r="D82" s="344" t="s">
        <v>903</v>
      </c>
      <c r="E82" s="243" t="s">
        <v>1</v>
      </c>
      <c r="F82" s="345" t="s">
        <v>85</v>
      </c>
      <c r="G82" s="345" t="s">
        <v>53</v>
      </c>
      <c r="H82" s="245">
        <v>10000</v>
      </c>
      <c r="I82" s="346" t="s">
        <v>94</v>
      </c>
      <c r="J82" s="47">
        <v>44838</v>
      </c>
      <c r="K82" s="250">
        <f t="shared" si="54"/>
        <v>44843</v>
      </c>
      <c r="L82" s="250">
        <f t="shared" si="62"/>
        <v>44873</v>
      </c>
      <c r="M82" s="250">
        <f t="shared" si="56"/>
        <v>44894</v>
      </c>
      <c r="N82" s="250">
        <f t="shared" si="57"/>
        <v>44901</v>
      </c>
      <c r="O82" s="47" t="s">
        <v>90</v>
      </c>
      <c r="P82" s="47" t="s">
        <v>90</v>
      </c>
      <c r="Q82" s="47" t="s">
        <v>90</v>
      </c>
      <c r="R82" s="47"/>
      <c r="S82" s="47"/>
      <c r="U82" s="157"/>
    </row>
    <row r="83" spans="1:21" x14ac:dyDescent="0.2">
      <c r="A83" s="192"/>
      <c r="B83" s="150"/>
      <c r="C83" s="348" t="s">
        <v>904</v>
      </c>
      <c r="D83" s="344" t="s">
        <v>905</v>
      </c>
      <c r="E83" s="243" t="s">
        <v>1</v>
      </c>
      <c r="F83" s="345" t="s">
        <v>85</v>
      </c>
      <c r="G83" s="242" t="s">
        <v>54</v>
      </c>
      <c r="H83" s="245">
        <v>10000</v>
      </c>
      <c r="I83" s="346" t="s">
        <v>94</v>
      </c>
      <c r="J83" s="47">
        <v>44594</v>
      </c>
      <c r="K83" s="250">
        <f>J83+5</f>
        <v>44599</v>
      </c>
      <c r="L83" s="250">
        <f>K83+30</f>
        <v>44629</v>
      </c>
      <c r="M83" s="250">
        <f>L83+21</f>
        <v>44650</v>
      </c>
      <c r="N83" s="250">
        <f>M83+7</f>
        <v>44657</v>
      </c>
      <c r="O83" s="47" t="s">
        <v>90</v>
      </c>
      <c r="P83" s="47" t="s">
        <v>90</v>
      </c>
      <c r="Q83" s="47" t="s">
        <v>90</v>
      </c>
      <c r="R83" s="47"/>
      <c r="S83" s="47"/>
      <c r="U83" s="157"/>
    </row>
    <row r="84" spans="1:21" ht="42.75" x14ac:dyDescent="0.2">
      <c r="A84" s="192"/>
      <c r="B84" s="150"/>
      <c r="C84" s="348" t="s">
        <v>773</v>
      </c>
      <c r="D84" s="344" t="s">
        <v>906</v>
      </c>
      <c r="E84" s="243" t="s">
        <v>1</v>
      </c>
      <c r="F84" s="345" t="s">
        <v>85</v>
      </c>
      <c r="G84" s="242" t="s">
        <v>54</v>
      </c>
      <c r="H84" s="68">
        <v>32500</v>
      </c>
      <c r="I84" s="49" t="s">
        <v>907</v>
      </c>
      <c r="J84" s="47">
        <v>44607</v>
      </c>
      <c r="K84" s="47">
        <f>J84+5</f>
        <v>44612</v>
      </c>
      <c r="L84" s="47">
        <f>K84+25</f>
        <v>44637</v>
      </c>
      <c r="M84" s="47">
        <f>L84+20</f>
        <v>44657</v>
      </c>
      <c r="N84" s="47">
        <f>M84+10</f>
        <v>44667</v>
      </c>
      <c r="O84" s="47">
        <f>N84+7</f>
        <v>44674</v>
      </c>
      <c r="P84" s="47">
        <f>O84+7</f>
        <v>44681</v>
      </c>
      <c r="Q84" s="47">
        <f>P84+7</f>
        <v>44688</v>
      </c>
      <c r="R84" s="47">
        <f>Q84+7</f>
        <v>44695</v>
      </c>
      <c r="S84" s="47">
        <f>R84+7</f>
        <v>44702</v>
      </c>
      <c r="U84" s="157"/>
    </row>
    <row r="85" spans="1:21" ht="42.75" x14ac:dyDescent="0.25">
      <c r="A85" s="192"/>
      <c r="B85" s="150"/>
      <c r="C85" s="154" t="s">
        <v>908</v>
      </c>
      <c r="D85" s="344" t="s">
        <v>909</v>
      </c>
      <c r="E85" s="243" t="s">
        <v>1</v>
      </c>
      <c r="F85" s="345" t="s">
        <v>85</v>
      </c>
      <c r="G85" s="242" t="s">
        <v>54</v>
      </c>
      <c r="H85" s="68">
        <v>45000</v>
      </c>
      <c r="I85" s="49" t="s">
        <v>109</v>
      </c>
      <c r="J85" s="47">
        <v>44607</v>
      </c>
      <c r="K85" s="47">
        <f t="shared" ref="K85:K94" si="63">J85+5</f>
        <v>44612</v>
      </c>
      <c r="L85" s="47">
        <f t="shared" ref="L85:L94" si="64">K85+25</f>
        <v>44637</v>
      </c>
      <c r="M85" s="47">
        <f t="shared" ref="M85:M94" si="65">L85+20</f>
        <v>44657</v>
      </c>
      <c r="N85" s="47">
        <f t="shared" ref="N85:N94" si="66">M85+10</f>
        <v>44667</v>
      </c>
      <c r="O85" s="47">
        <f t="shared" ref="O85:S94" si="67">N85+7</f>
        <v>44674</v>
      </c>
      <c r="P85" s="47">
        <f t="shared" si="67"/>
        <v>44681</v>
      </c>
      <c r="Q85" s="47">
        <f t="shared" si="67"/>
        <v>44688</v>
      </c>
      <c r="R85" s="47">
        <f t="shared" si="67"/>
        <v>44695</v>
      </c>
      <c r="S85" s="47">
        <f t="shared" si="67"/>
        <v>44702</v>
      </c>
      <c r="U85" s="157"/>
    </row>
    <row r="86" spans="1:21" ht="57" x14ac:dyDescent="0.25">
      <c r="A86" s="192"/>
      <c r="B86" s="150"/>
      <c r="C86" s="154" t="s">
        <v>910</v>
      </c>
      <c r="D86" s="344" t="s">
        <v>911</v>
      </c>
      <c r="E86" s="243" t="s">
        <v>1</v>
      </c>
      <c r="F86" s="345" t="s">
        <v>85</v>
      </c>
      <c r="G86" s="242" t="s">
        <v>54</v>
      </c>
      <c r="H86" s="68">
        <v>34000</v>
      </c>
      <c r="I86" s="49" t="s">
        <v>849</v>
      </c>
      <c r="J86" s="47">
        <v>44607</v>
      </c>
      <c r="K86" s="47">
        <f t="shared" si="63"/>
        <v>44612</v>
      </c>
      <c r="L86" s="47">
        <f t="shared" si="64"/>
        <v>44637</v>
      </c>
      <c r="M86" s="47">
        <f t="shared" si="65"/>
        <v>44657</v>
      </c>
      <c r="N86" s="47">
        <f t="shared" si="66"/>
        <v>44667</v>
      </c>
      <c r="O86" s="47">
        <f t="shared" si="67"/>
        <v>44674</v>
      </c>
      <c r="P86" s="47">
        <f t="shared" si="67"/>
        <v>44681</v>
      </c>
      <c r="Q86" s="47">
        <f t="shared" si="67"/>
        <v>44688</v>
      </c>
      <c r="R86" s="47">
        <f t="shared" si="67"/>
        <v>44695</v>
      </c>
      <c r="S86" s="47">
        <f t="shared" si="67"/>
        <v>44702</v>
      </c>
      <c r="U86" s="157"/>
    </row>
    <row r="87" spans="1:21" x14ac:dyDescent="0.25">
      <c r="A87" s="192"/>
      <c r="B87" s="150"/>
      <c r="C87" s="154" t="s">
        <v>912</v>
      </c>
      <c r="D87" s="344" t="s">
        <v>913</v>
      </c>
      <c r="E87" s="243" t="s">
        <v>1</v>
      </c>
      <c r="F87" s="345" t="s">
        <v>85</v>
      </c>
      <c r="G87" s="242" t="s">
        <v>54</v>
      </c>
      <c r="H87" s="68">
        <v>22000</v>
      </c>
      <c r="I87" s="49" t="s">
        <v>109</v>
      </c>
      <c r="J87" s="47">
        <v>44607</v>
      </c>
      <c r="K87" s="47">
        <f t="shared" si="63"/>
        <v>44612</v>
      </c>
      <c r="L87" s="47">
        <f t="shared" si="64"/>
        <v>44637</v>
      </c>
      <c r="M87" s="47">
        <f t="shared" si="65"/>
        <v>44657</v>
      </c>
      <c r="N87" s="47">
        <f t="shared" si="66"/>
        <v>44667</v>
      </c>
      <c r="O87" s="47">
        <f t="shared" si="67"/>
        <v>44674</v>
      </c>
      <c r="P87" s="47">
        <f t="shared" si="67"/>
        <v>44681</v>
      </c>
      <c r="Q87" s="47">
        <f t="shared" si="67"/>
        <v>44688</v>
      </c>
      <c r="R87" s="47">
        <f t="shared" si="67"/>
        <v>44695</v>
      </c>
      <c r="S87" s="47">
        <f t="shared" si="67"/>
        <v>44702</v>
      </c>
      <c r="U87" s="157"/>
    </row>
    <row r="88" spans="1:21" ht="42.75" x14ac:dyDescent="0.25">
      <c r="A88" s="192"/>
      <c r="B88" s="150"/>
      <c r="C88" s="154" t="s">
        <v>914</v>
      </c>
      <c r="D88" s="344" t="s">
        <v>915</v>
      </c>
      <c r="E88" s="243" t="s">
        <v>1</v>
      </c>
      <c r="F88" s="345" t="s">
        <v>85</v>
      </c>
      <c r="G88" s="242" t="s">
        <v>54</v>
      </c>
      <c r="H88" s="68">
        <v>150000</v>
      </c>
      <c r="I88" s="49" t="s">
        <v>98</v>
      </c>
      <c r="J88" s="47">
        <v>44607</v>
      </c>
      <c r="K88" s="47">
        <f t="shared" si="63"/>
        <v>44612</v>
      </c>
      <c r="L88" s="47">
        <f t="shared" si="64"/>
        <v>44637</v>
      </c>
      <c r="M88" s="47">
        <f t="shared" si="65"/>
        <v>44657</v>
      </c>
      <c r="N88" s="47">
        <f t="shared" si="66"/>
        <v>44667</v>
      </c>
      <c r="O88" s="47">
        <f t="shared" si="67"/>
        <v>44674</v>
      </c>
      <c r="P88" s="47">
        <f t="shared" si="67"/>
        <v>44681</v>
      </c>
      <c r="Q88" s="47">
        <f t="shared" si="67"/>
        <v>44688</v>
      </c>
      <c r="R88" s="47">
        <f t="shared" si="67"/>
        <v>44695</v>
      </c>
      <c r="S88" s="47">
        <f t="shared" si="67"/>
        <v>44702</v>
      </c>
      <c r="U88" s="157"/>
    </row>
    <row r="89" spans="1:21" ht="42.75" x14ac:dyDescent="0.25">
      <c r="A89" s="192"/>
      <c r="B89" s="150"/>
      <c r="C89" s="154" t="s">
        <v>916</v>
      </c>
      <c r="D89" s="344" t="s">
        <v>917</v>
      </c>
      <c r="E89" s="243" t="s">
        <v>1</v>
      </c>
      <c r="F89" s="345" t="s">
        <v>85</v>
      </c>
      <c r="G89" s="242" t="s">
        <v>54</v>
      </c>
      <c r="H89" s="68">
        <v>23000</v>
      </c>
      <c r="I89" s="49" t="s">
        <v>109</v>
      </c>
      <c r="J89" s="47">
        <v>44607</v>
      </c>
      <c r="K89" s="47">
        <f t="shared" si="63"/>
        <v>44612</v>
      </c>
      <c r="L89" s="47">
        <f t="shared" si="64"/>
        <v>44637</v>
      </c>
      <c r="M89" s="47">
        <f t="shared" si="65"/>
        <v>44657</v>
      </c>
      <c r="N89" s="47">
        <f t="shared" si="66"/>
        <v>44667</v>
      </c>
      <c r="O89" s="47">
        <f t="shared" si="67"/>
        <v>44674</v>
      </c>
      <c r="P89" s="47">
        <f t="shared" si="67"/>
        <v>44681</v>
      </c>
      <c r="Q89" s="47">
        <f t="shared" si="67"/>
        <v>44688</v>
      </c>
      <c r="R89" s="47">
        <f t="shared" si="67"/>
        <v>44695</v>
      </c>
      <c r="S89" s="47">
        <f t="shared" si="67"/>
        <v>44702</v>
      </c>
      <c r="U89" s="157"/>
    </row>
    <row r="90" spans="1:21" ht="57" x14ac:dyDescent="0.25">
      <c r="A90" s="192"/>
      <c r="B90" s="150"/>
      <c r="C90" s="154" t="s">
        <v>918</v>
      </c>
      <c r="D90" s="344" t="s">
        <v>919</v>
      </c>
      <c r="E90" s="243" t="s">
        <v>1</v>
      </c>
      <c r="F90" s="345" t="s">
        <v>85</v>
      </c>
      <c r="G90" s="242" t="s">
        <v>54</v>
      </c>
      <c r="H90" s="245">
        <v>10000</v>
      </c>
      <c r="I90" s="49" t="s">
        <v>849</v>
      </c>
      <c r="J90" s="47">
        <v>44607</v>
      </c>
      <c r="K90" s="47">
        <f t="shared" si="63"/>
        <v>44612</v>
      </c>
      <c r="L90" s="47">
        <f t="shared" si="64"/>
        <v>44637</v>
      </c>
      <c r="M90" s="47">
        <f t="shared" si="65"/>
        <v>44657</v>
      </c>
      <c r="N90" s="47">
        <f t="shared" si="66"/>
        <v>44667</v>
      </c>
      <c r="O90" s="47">
        <f t="shared" si="67"/>
        <v>44674</v>
      </c>
      <c r="P90" s="47">
        <f t="shared" si="67"/>
        <v>44681</v>
      </c>
      <c r="Q90" s="47">
        <f t="shared" si="67"/>
        <v>44688</v>
      </c>
      <c r="R90" s="47">
        <f t="shared" si="67"/>
        <v>44695</v>
      </c>
      <c r="S90" s="47">
        <f t="shared" si="67"/>
        <v>44702</v>
      </c>
      <c r="U90" s="157"/>
    </row>
    <row r="91" spans="1:21" ht="28.5" x14ac:dyDescent="0.25">
      <c r="A91" s="192"/>
      <c r="B91" s="150"/>
      <c r="C91" s="154" t="s">
        <v>920</v>
      </c>
      <c r="D91" s="344" t="s">
        <v>921</v>
      </c>
      <c r="E91" s="243" t="s">
        <v>1</v>
      </c>
      <c r="F91" s="345" t="s">
        <v>85</v>
      </c>
      <c r="G91" s="242" t="s">
        <v>54</v>
      </c>
      <c r="H91" s="245">
        <v>10000</v>
      </c>
      <c r="I91" s="49" t="s">
        <v>849</v>
      </c>
      <c r="J91" s="47">
        <v>44607</v>
      </c>
      <c r="K91" s="47">
        <f t="shared" si="63"/>
        <v>44612</v>
      </c>
      <c r="L91" s="47">
        <f t="shared" si="64"/>
        <v>44637</v>
      </c>
      <c r="M91" s="47">
        <f t="shared" si="65"/>
        <v>44657</v>
      </c>
      <c r="N91" s="47">
        <f t="shared" si="66"/>
        <v>44667</v>
      </c>
      <c r="O91" s="47">
        <f t="shared" si="67"/>
        <v>44674</v>
      </c>
      <c r="P91" s="47">
        <f t="shared" si="67"/>
        <v>44681</v>
      </c>
      <c r="Q91" s="47">
        <f t="shared" si="67"/>
        <v>44688</v>
      </c>
      <c r="R91" s="47">
        <f t="shared" si="67"/>
        <v>44695</v>
      </c>
      <c r="S91" s="47">
        <f t="shared" si="67"/>
        <v>44702</v>
      </c>
      <c r="U91" s="157"/>
    </row>
    <row r="92" spans="1:21" ht="42.75" x14ac:dyDescent="0.25">
      <c r="A92" s="192"/>
      <c r="B92" s="150"/>
      <c r="C92" s="154" t="s">
        <v>922</v>
      </c>
      <c r="D92" s="344" t="s">
        <v>923</v>
      </c>
      <c r="E92" s="243" t="s">
        <v>1</v>
      </c>
      <c r="F92" s="345" t="s">
        <v>85</v>
      </c>
      <c r="G92" s="242" t="s">
        <v>54</v>
      </c>
      <c r="H92" s="245">
        <v>10000</v>
      </c>
      <c r="I92" s="49" t="s">
        <v>849</v>
      </c>
      <c r="J92" s="47">
        <v>44607</v>
      </c>
      <c r="K92" s="47">
        <f t="shared" si="63"/>
        <v>44612</v>
      </c>
      <c r="L92" s="47">
        <f t="shared" si="64"/>
        <v>44637</v>
      </c>
      <c r="M92" s="47">
        <f t="shared" si="65"/>
        <v>44657</v>
      </c>
      <c r="N92" s="47">
        <f t="shared" si="66"/>
        <v>44667</v>
      </c>
      <c r="O92" s="47">
        <f t="shared" si="67"/>
        <v>44674</v>
      </c>
      <c r="P92" s="47">
        <f t="shared" si="67"/>
        <v>44681</v>
      </c>
      <c r="Q92" s="47">
        <f t="shared" si="67"/>
        <v>44688</v>
      </c>
      <c r="R92" s="47">
        <f t="shared" si="67"/>
        <v>44695</v>
      </c>
      <c r="S92" s="47">
        <f t="shared" si="67"/>
        <v>44702</v>
      </c>
      <c r="U92" s="157"/>
    </row>
    <row r="93" spans="1:21" ht="28.5" x14ac:dyDescent="0.25">
      <c r="A93" s="192"/>
      <c r="B93" s="150"/>
      <c r="C93" s="154" t="s">
        <v>924</v>
      </c>
      <c r="D93" s="344" t="s">
        <v>925</v>
      </c>
      <c r="E93" s="243" t="s">
        <v>1</v>
      </c>
      <c r="F93" s="345" t="s">
        <v>85</v>
      </c>
      <c r="G93" s="242" t="s">
        <v>54</v>
      </c>
      <c r="H93" s="245">
        <v>10000</v>
      </c>
      <c r="I93" s="49" t="s">
        <v>849</v>
      </c>
      <c r="J93" s="47">
        <v>44607</v>
      </c>
      <c r="K93" s="47">
        <f t="shared" si="63"/>
        <v>44612</v>
      </c>
      <c r="L93" s="47">
        <f t="shared" si="64"/>
        <v>44637</v>
      </c>
      <c r="M93" s="47">
        <f t="shared" si="65"/>
        <v>44657</v>
      </c>
      <c r="N93" s="47">
        <f t="shared" si="66"/>
        <v>44667</v>
      </c>
      <c r="O93" s="47">
        <f t="shared" si="67"/>
        <v>44674</v>
      </c>
      <c r="P93" s="47">
        <f t="shared" si="67"/>
        <v>44681</v>
      </c>
      <c r="Q93" s="47">
        <f t="shared" si="67"/>
        <v>44688</v>
      </c>
      <c r="R93" s="47">
        <f t="shared" si="67"/>
        <v>44695</v>
      </c>
      <c r="S93" s="47">
        <f t="shared" si="67"/>
        <v>44702</v>
      </c>
      <c r="U93" s="157"/>
    </row>
    <row r="94" spans="1:21" ht="28.5" x14ac:dyDescent="0.25">
      <c r="A94" s="192"/>
      <c r="B94" s="150"/>
      <c r="C94" s="154" t="s">
        <v>926</v>
      </c>
      <c r="D94" s="344" t="s">
        <v>927</v>
      </c>
      <c r="E94" s="243" t="s">
        <v>1</v>
      </c>
      <c r="F94" s="345" t="s">
        <v>85</v>
      </c>
      <c r="G94" s="242" t="s">
        <v>54</v>
      </c>
      <c r="H94" s="245">
        <v>10000</v>
      </c>
      <c r="I94" s="49" t="s">
        <v>849</v>
      </c>
      <c r="J94" s="47">
        <v>44607</v>
      </c>
      <c r="K94" s="47">
        <f t="shared" si="63"/>
        <v>44612</v>
      </c>
      <c r="L94" s="47">
        <f t="shared" si="64"/>
        <v>44637</v>
      </c>
      <c r="M94" s="47">
        <f t="shared" si="65"/>
        <v>44657</v>
      </c>
      <c r="N94" s="47">
        <f t="shared" si="66"/>
        <v>44667</v>
      </c>
      <c r="O94" s="47">
        <f t="shared" si="67"/>
        <v>44674</v>
      </c>
      <c r="P94" s="47">
        <f t="shared" si="67"/>
        <v>44681</v>
      </c>
      <c r="Q94" s="47">
        <f t="shared" si="67"/>
        <v>44688</v>
      </c>
      <c r="R94" s="47">
        <f t="shared" si="67"/>
        <v>44695</v>
      </c>
      <c r="S94" s="47">
        <f t="shared" si="67"/>
        <v>44702</v>
      </c>
      <c r="U94" s="157"/>
    </row>
    <row r="95" spans="1:21" ht="28.5" x14ac:dyDescent="0.25">
      <c r="A95" s="192"/>
      <c r="B95" s="150"/>
      <c r="C95" s="39" t="s">
        <v>931</v>
      </c>
      <c r="D95" s="355" t="s">
        <v>219</v>
      </c>
      <c r="E95" s="196" t="s">
        <v>1</v>
      </c>
      <c r="F95" s="196" t="s">
        <v>91</v>
      </c>
      <c r="G95" s="196" t="s">
        <v>53</v>
      </c>
      <c r="H95" s="67">
        <v>65000</v>
      </c>
      <c r="I95" s="2" t="s">
        <v>94</v>
      </c>
      <c r="J95" s="151">
        <v>43377</v>
      </c>
      <c r="K95" s="151">
        <f t="shared" ref="K95:K108" si="68">J95+5</f>
        <v>43382</v>
      </c>
      <c r="L95" s="151">
        <f>K95+30</f>
        <v>43412</v>
      </c>
      <c r="M95" s="151">
        <f>L95+21</f>
        <v>43433</v>
      </c>
      <c r="N95" s="151">
        <f t="shared" ref="N95:N108" si="69">M95+7</f>
        <v>43440</v>
      </c>
      <c r="O95" s="151" t="s">
        <v>90</v>
      </c>
      <c r="P95" s="151" t="s">
        <v>90</v>
      </c>
      <c r="Q95" s="151" t="s">
        <v>90</v>
      </c>
      <c r="R95" s="151">
        <f t="shared" ref="R95:R108" si="70">N95+7</f>
        <v>43447</v>
      </c>
      <c r="S95" s="151">
        <f t="shared" ref="S95:S108" si="71">R95+7</f>
        <v>43454</v>
      </c>
      <c r="T95" s="150"/>
      <c r="U95" s="157"/>
    </row>
    <row r="96" spans="1:21" ht="28.5" x14ac:dyDescent="0.25">
      <c r="A96" s="192"/>
      <c r="B96" s="150"/>
      <c r="C96" s="144" t="s">
        <v>932</v>
      </c>
      <c r="D96" s="355" t="s">
        <v>220</v>
      </c>
      <c r="E96" s="147" t="s">
        <v>1</v>
      </c>
      <c r="F96" s="147" t="s">
        <v>85</v>
      </c>
      <c r="G96" s="263" t="s">
        <v>54</v>
      </c>
      <c r="H96" s="67">
        <v>13000</v>
      </c>
      <c r="I96" s="2" t="s">
        <v>94</v>
      </c>
      <c r="J96" s="151">
        <v>43466</v>
      </c>
      <c r="K96" s="151">
        <f t="shared" si="68"/>
        <v>43471</v>
      </c>
      <c r="L96" s="151">
        <f>K96+7</f>
        <v>43478</v>
      </c>
      <c r="M96" s="151">
        <f>L96+21</f>
        <v>43499</v>
      </c>
      <c r="N96" s="151">
        <f t="shared" si="69"/>
        <v>43506</v>
      </c>
      <c r="O96" s="151" t="s">
        <v>90</v>
      </c>
      <c r="P96" s="151" t="s">
        <v>90</v>
      </c>
      <c r="Q96" s="151" t="s">
        <v>90</v>
      </c>
      <c r="R96" s="151">
        <f t="shared" si="70"/>
        <v>43513</v>
      </c>
      <c r="S96" s="151">
        <f t="shared" si="71"/>
        <v>43520</v>
      </c>
      <c r="T96" s="150"/>
      <c r="U96" s="157"/>
    </row>
    <row r="97" spans="1:16377" ht="15" x14ac:dyDescent="0.25">
      <c r="A97" s="192"/>
      <c r="B97" s="150"/>
      <c r="C97" s="300" t="s">
        <v>933</v>
      </c>
      <c r="D97" s="355" t="s">
        <v>221</v>
      </c>
      <c r="E97" s="259" t="s">
        <v>1</v>
      </c>
      <c r="F97" s="147" t="s">
        <v>91</v>
      </c>
      <c r="G97" s="147" t="s">
        <v>54</v>
      </c>
      <c r="H97" s="67">
        <v>5000</v>
      </c>
      <c r="I97" s="2" t="s">
        <v>94</v>
      </c>
      <c r="J97" s="151">
        <v>43498</v>
      </c>
      <c r="K97" s="151">
        <f t="shared" si="68"/>
        <v>43503</v>
      </c>
      <c r="L97" s="151">
        <f>K97+21</f>
        <v>43524</v>
      </c>
      <c r="M97" s="151">
        <f>L97+21</f>
        <v>43545</v>
      </c>
      <c r="N97" s="151">
        <f t="shared" si="69"/>
        <v>43552</v>
      </c>
      <c r="O97" s="151" t="s">
        <v>90</v>
      </c>
      <c r="P97" s="151" t="s">
        <v>90</v>
      </c>
      <c r="Q97" s="151" t="s">
        <v>90</v>
      </c>
      <c r="R97" s="151">
        <f t="shared" si="70"/>
        <v>43559</v>
      </c>
      <c r="S97" s="151">
        <f t="shared" si="71"/>
        <v>43566</v>
      </c>
      <c r="T97" s="150"/>
      <c r="U97" s="157"/>
    </row>
    <row r="98" spans="1:16377" ht="15" x14ac:dyDescent="0.25">
      <c r="A98" s="192"/>
      <c r="B98" s="150"/>
      <c r="C98" s="300" t="s">
        <v>934</v>
      </c>
      <c r="D98" s="355" t="s">
        <v>222</v>
      </c>
      <c r="E98" s="196" t="s">
        <v>1</v>
      </c>
      <c r="F98" s="196" t="s">
        <v>85</v>
      </c>
      <c r="G98" s="196" t="s">
        <v>55</v>
      </c>
      <c r="H98" s="67">
        <v>12000</v>
      </c>
      <c r="I98" s="2" t="s">
        <v>94</v>
      </c>
      <c r="J98" s="151">
        <v>43498</v>
      </c>
      <c r="K98" s="151">
        <f t="shared" si="68"/>
        <v>43503</v>
      </c>
      <c r="L98" s="151">
        <f>K98+7</f>
        <v>43510</v>
      </c>
      <c r="M98" s="151">
        <f>L98+7</f>
        <v>43517</v>
      </c>
      <c r="N98" s="151">
        <f t="shared" si="69"/>
        <v>43524</v>
      </c>
      <c r="O98" s="151" t="s">
        <v>90</v>
      </c>
      <c r="P98" s="151" t="s">
        <v>90</v>
      </c>
      <c r="Q98" s="151" t="s">
        <v>90</v>
      </c>
      <c r="R98" s="151">
        <f t="shared" si="70"/>
        <v>43531</v>
      </c>
      <c r="S98" s="151">
        <f t="shared" si="71"/>
        <v>43538</v>
      </c>
      <c r="T98" s="150"/>
      <c r="U98" s="157"/>
    </row>
    <row r="99" spans="1:16377" ht="15" x14ac:dyDescent="0.25">
      <c r="A99" s="192"/>
      <c r="B99" s="150"/>
      <c r="C99" s="300" t="s">
        <v>936</v>
      </c>
      <c r="D99" s="355" t="s">
        <v>937</v>
      </c>
      <c r="E99" s="349" t="s">
        <v>1</v>
      </c>
      <c r="F99" s="349" t="s">
        <v>91</v>
      </c>
      <c r="G99" s="349" t="s">
        <v>53</v>
      </c>
      <c r="H99" s="67">
        <v>70232.017000000007</v>
      </c>
      <c r="I99" s="350" t="s">
        <v>94</v>
      </c>
      <c r="J99" s="151">
        <v>44621</v>
      </c>
      <c r="K99" s="151">
        <f t="shared" si="68"/>
        <v>44626</v>
      </c>
      <c r="L99" s="151">
        <f>K99+30</f>
        <v>44656</v>
      </c>
      <c r="M99" s="151">
        <f>L99+21</f>
        <v>44677</v>
      </c>
      <c r="N99" s="151">
        <f t="shared" si="69"/>
        <v>44684</v>
      </c>
      <c r="O99" s="151" t="s">
        <v>90</v>
      </c>
      <c r="P99" s="151" t="s">
        <v>90</v>
      </c>
      <c r="Q99" s="151" t="s">
        <v>90</v>
      </c>
      <c r="R99" s="151">
        <f t="shared" si="70"/>
        <v>44691</v>
      </c>
      <c r="S99" s="151">
        <f t="shared" si="71"/>
        <v>44698</v>
      </c>
      <c r="T99" s="150"/>
      <c r="U99" s="157"/>
    </row>
    <row r="100" spans="1:16377" ht="15" x14ac:dyDescent="0.25">
      <c r="A100" s="192"/>
      <c r="B100" s="150"/>
      <c r="C100" s="300" t="s">
        <v>938</v>
      </c>
      <c r="D100" s="355" t="s">
        <v>939</v>
      </c>
      <c r="E100" s="349" t="s">
        <v>1</v>
      </c>
      <c r="F100" s="349" t="s">
        <v>85</v>
      </c>
      <c r="G100" s="349" t="s">
        <v>53</v>
      </c>
      <c r="H100" s="67">
        <v>10384.765000000001</v>
      </c>
      <c r="I100" s="350" t="s">
        <v>94</v>
      </c>
      <c r="J100" s="151">
        <v>44595</v>
      </c>
      <c r="K100" s="151">
        <f t="shared" si="68"/>
        <v>44600</v>
      </c>
      <c r="L100" s="151">
        <f>K100+7</f>
        <v>44607</v>
      </c>
      <c r="M100" s="151">
        <f>L100+21</f>
        <v>44628</v>
      </c>
      <c r="N100" s="151">
        <f t="shared" si="69"/>
        <v>44635</v>
      </c>
      <c r="O100" s="151" t="s">
        <v>90</v>
      </c>
      <c r="P100" s="151" t="s">
        <v>90</v>
      </c>
      <c r="Q100" s="151" t="s">
        <v>90</v>
      </c>
      <c r="R100" s="151">
        <f t="shared" si="70"/>
        <v>44642</v>
      </c>
      <c r="S100" s="151">
        <f t="shared" si="71"/>
        <v>44649</v>
      </c>
      <c r="T100" s="150"/>
      <c r="U100" s="157"/>
    </row>
    <row r="101" spans="1:16377" ht="15" x14ac:dyDescent="0.25">
      <c r="A101" s="192"/>
      <c r="B101" s="150"/>
      <c r="C101" s="300" t="s">
        <v>940</v>
      </c>
      <c r="D101" s="355" t="s">
        <v>941</v>
      </c>
      <c r="E101" s="349" t="s">
        <v>1</v>
      </c>
      <c r="F101" s="349" t="s">
        <v>85</v>
      </c>
      <c r="G101" s="349" t="s">
        <v>54</v>
      </c>
      <c r="H101" s="67">
        <v>3460.2080000000001</v>
      </c>
      <c r="I101" s="350" t="s">
        <v>94</v>
      </c>
      <c r="J101" s="151">
        <v>44621</v>
      </c>
      <c r="K101" s="151">
        <f t="shared" si="68"/>
        <v>44626</v>
      </c>
      <c r="L101" s="151">
        <f>K101+21</f>
        <v>44647</v>
      </c>
      <c r="M101" s="151">
        <f>L101+21</f>
        <v>44668</v>
      </c>
      <c r="N101" s="151">
        <f t="shared" si="69"/>
        <v>44675</v>
      </c>
      <c r="O101" s="151" t="s">
        <v>90</v>
      </c>
      <c r="P101" s="151" t="s">
        <v>90</v>
      </c>
      <c r="Q101" s="151" t="s">
        <v>90</v>
      </c>
      <c r="R101" s="151">
        <f t="shared" si="70"/>
        <v>44682</v>
      </c>
      <c r="S101" s="151">
        <f t="shared" si="71"/>
        <v>44689</v>
      </c>
      <c r="T101" s="150"/>
      <c r="U101" s="157"/>
    </row>
    <row r="102" spans="1:16377" ht="15" x14ac:dyDescent="0.25">
      <c r="A102" s="192"/>
      <c r="B102" s="150"/>
      <c r="C102" s="300" t="s">
        <v>942</v>
      </c>
      <c r="D102" s="355" t="s">
        <v>943</v>
      </c>
      <c r="E102" s="349" t="s">
        <v>1</v>
      </c>
      <c r="F102" s="349" t="s">
        <v>91</v>
      </c>
      <c r="G102" s="349" t="s">
        <v>53</v>
      </c>
      <c r="H102" s="67">
        <v>39072.275999999991</v>
      </c>
      <c r="I102" s="350" t="s">
        <v>94</v>
      </c>
      <c r="J102" s="151">
        <v>44621</v>
      </c>
      <c r="K102" s="151">
        <f t="shared" si="68"/>
        <v>44626</v>
      </c>
      <c r="L102" s="151">
        <f>K102+7</f>
        <v>44633</v>
      </c>
      <c r="M102" s="151">
        <f>L102+7</f>
        <v>44640</v>
      </c>
      <c r="N102" s="151">
        <f t="shared" si="69"/>
        <v>44647</v>
      </c>
      <c r="O102" s="151" t="s">
        <v>90</v>
      </c>
      <c r="P102" s="151" t="s">
        <v>90</v>
      </c>
      <c r="Q102" s="151" t="s">
        <v>90</v>
      </c>
      <c r="R102" s="151">
        <f t="shared" si="70"/>
        <v>44654</v>
      </c>
      <c r="S102" s="151">
        <f t="shared" si="71"/>
        <v>44661</v>
      </c>
      <c r="T102" s="150"/>
      <c r="U102" s="157"/>
    </row>
    <row r="103" spans="1:16377" ht="15" x14ac:dyDescent="0.25">
      <c r="A103" s="192"/>
      <c r="B103" s="150"/>
      <c r="C103" s="300" t="s">
        <v>944</v>
      </c>
      <c r="D103" s="355" t="s">
        <v>945</v>
      </c>
      <c r="E103" s="349" t="s">
        <v>1</v>
      </c>
      <c r="F103" s="349" t="s">
        <v>85</v>
      </c>
      <c r="G103" s="349" t="s">
        <v>53</v>
      </c>
      <c r="H103" s="67">
        <v>26355.599999999999</v>
      </c>
      <c r="I103" s="350" t="s">
        <v>94</v>
      </c>
      <c r="J103" s="151">
        <v>44621</v>
      </c>
      <c r="K103" s="151">
        <f t="shared" si="68"/>
        <v>44626</v>
      </c>
      <c r="L103" s="151">
        <f>K103+7</f>
        <v>44633</v>
      </c>
      <c r="M103" s="151">
        <f>L103+21</f>
        <v>44654</v>
      </c>
      <c r="N103" s="151">
        <f t="shared" si="69"/>
        <v>44661</v>
      </c>
      <c r="O103" s="151" t="s">
        <v>90</v>
      </c>
      <c r="P103" s="151" t="s">
        <v>90</v>
      </c>
      <c r="Q103" s="151" t="s">
        <v>90</v>
      </c>
      <c r="R103" s="151">
        <f t="shared" si="70"/>
        <v>44668</v>
      </c>
      <c r="S103" s="151">
        <f t="shared" si="71"/>
        <v>44675</v>
      </c>
      <c r="T103" s="150"/>
      <c r="U103" s="157"/>
    </row>
    <row r="104" spans="1:16377" ht="15" x14ac:dyDescent="0.25">
      <c r="A104" s="192"/>
      <c r="B104" s="150"/>
      <c r="C104" s="300" t="s">
        <v>946</v>
      </c>
      <c r="D104" s="355" t="s">
        <v>947</v>
      </c>
      <c r="E104" s="349" t="s">
        <v>1</v>
      </c>
      <c r="F104" s="349" t="s">
        <v>85</v>
      </c>
      <c r="G104" s="349" t="s">
        <v>54</v>
      </c>
      <c r="H104" s="67">
        <v>23938.49</v>
      </c>
      <c r="I104" s="350" t="s">
        <v>94</v>
      </c>
      <c r="J104" s="151">
        <v>44621</v>
      </c>
      <c r="K104" s="151">
        <f t="shared" si="68"/>
        <v>44626</v>
      </c>
      <c r="L104" s="151">
        <f>K104+21</f>
        <v>44647</v>
      </c>
      <c r="M104" s="151">
        <f>L104+21</f>
        <v>44668</v>
      </c>
      <c r="N104" s="151">
        <f t="shared" si="69"/>
        <v>44675</v>
      </c>
      <c r="O104" s="151" t="s">
        <v>90</v>
      </c>
      <c r="P104" s="151" t="s">
        <v>90</v>
      </c>
      <c r="Q104" s="151" t="s">
        <v>90</v>
      </c>
      <c r="R104" s="151">
        <f t="shared" si="70"/>
        <v>44682</v>
      </c>
      <c r="S104" s="151">
        <f t="shared" si="71"/>
        <v>44689</v>
      </c>
      <c r="T104" s="150"/>
      <c r="U104" s="157"/>
    </row>
    <row r="105" spans="1:16377" ht="15" x14ac:dyDescent="0.25">
      <c r="A105" s="192"/>
      <c r="B105" s="150"/>
      <c r="C105" s="300" t="s">
        <v>948</v>
      </c>
      <c r="D105" s="355" t="s">
        <v>949</v>
      </c>
      <c r="E105" s="349" t="s">
        <v>1</v>
      </c>
      <c r="F105" s="349" t="s">
        <v>85</v>
      </c>
      <c r="G105" s="349" t="s">
        <v>54</v>
      </c>
      <c r="H105" s="67">
        <v>41863.51</v>
      </c>
      <c r="I105" s="350" t="s">
        <v>94</v>
      </c>
      <c r="J105" s="151">
        <v>44621</v>
      </c>
      <c r="K105" s="151">
        <f t="shared" si="68"/>
        <v>44626</v>
      </c>
      <c r="L105" s="151">
        <f>K105+7</f>
        <v>44633</v>
      </c>
      <c r="M105" s="151">
        <f>L105+7</f>
        <v>44640</v>
      </c>
      <c r="N105" s="151">
        <f t="shared" si="69"/>
        <v>44647</v>
      </c>
      <c r="O105" s="151" t="s">
        <v>90</v>
      </c>
      <c r="P105" s="151" t="s">
        <v>90</v>
      </c>
      <c r="Q105" s="151" t="s">
        <v>90</v>
      </c>
      <c r="R105" s="151">
        <f t="shared" si="70"/>
        <v>44654</v>
      </c>
      <c r="S105" s="151">
        <f t="shared" si="71"/>
        <v>44661</v>
      </c>
      <c r="T105" s="150"/>
      <c r="U105" s="157"/>
    </row>
    <row r="106" spans="1:16377" ht="62.25" customHeight="1" x14ac:dyDescent="0.2">
      <c r="A106" s="192"/>
      <c r="B106" s="150"/>
      <c r="C106" s="154" t="s">
        <v>963</v>
      </c>
      <c r="D106" s="355" t="s">
        <v>210</v>
      </c>
      <c r="E106" s="259" t="s">
        <v>1</v>
      </c>
      <c r="F106" s="259" t="s">
        <v>13</v>
      </c>
      <c r="G106" s="259" t="s">
        <v>53</v>
      </c>
      <c r="H106" s="156">
        <v>90000</v>
      </c>
      <c r="I106" s="43" t="s">
        <v>98</v>
      </c>
      <c r="J106" s="151">
        <v>44621</v>
      </c>
      <c r="K106" s="151">
        <f t="shared" si="68"/>
        <v>44626</v>
      </c>
      <c r="L106" s="151">
        <f>K106+30</f>
        <v>44656</v>
      </c>
      <c r="M106" s="151">
        <f>L106+21</f>
        <v>44677</v>
      </c>
      <c r="N106" s="151">
        <f t="shared" si="69"/>
        <v>44684</v>
      </c>
      <c r="O106" s="151" t="s">
        <v>90</v>
      </c>
      <c r="P106" s="151" t="s">
        <v>90</v>
      </c>
      <c r="Q106" s="151" t="s">
        <v>90</v>
      </c>
      <c r="R106" s="151">
        <f t="shared" si="70"/>
        <v>44691</v>
      </c>
      <c r="S106" s="151">
        <f t="shared" si="71"/>
        <v>44698</v>
      </c>
      <c r="U106" s="157"/>
    </row>
    <row r="107" spans="1:16377" ht="39.950000000000003" customHeight="1" x14ac:dyDescent="0.2">
      <c r="A107" s="192"/>
      <c r="B107" s="150"/>
      <c r="C107" s="343" t="s">
        <v>964</v>
      </c>
      <c r="D107" s="355" t="s">
        <v>211</v>
      </c>
      <c r="E107" s="259" t="s">
        <v>1</v>
      </c>
      <c r="F107" s="259" t="s">
        <v>13</v>
      </c>
      <c r="G107" s="259" t="s">
        <v>54</v>
      </c>
      <c r="H107" s="156">
        <v>3360</v>
      </c>
      <c r="I107" s="43" t="s">
        <v>98</v>
      </c>
      <c r="J107" s="151">
        <v>44595</v>
      </c>
      <c r="K107" s="151">
        <f t="shared" si="68"/>
        <v>44600</v>
      </c>
      <c r="L107" s="151">
        <f>K107+7</f>
        <v>44607</v>
      </c>
      <c r="M107" s="151">
        <f>L107+21</f>
        <v>44628</v>
      </c>
      <c r="N107" s="151">
        <f t="shared" si="69"/>
        <v>44635</v>
      </c>
      <c r="O107" s="151" t="s">
        <v>90</v>
      </c>
      <c r="P107" s="151" t="s">
        <v>90</v>
      </c>
      <c r="Q107" s="151" t="s">
        <v>90</v>
      </c>
      <c r="R107" s="151">
        <f t="shared" si="70"/>
        <v>44642</v>
      </c>
      <c r="S107" s="151">
        <f t="shared" si="71"/>
        <v>44649</v>
      </c>
      <c r="U107" s="157"/>
    </row>
    <row r="108" spans="1:16377" s="69" customFormat="1" ht="29.45" customHeight="1" x14ac:dyDescent="0.25">
      <c r="A108" s="192"/>
      <c r="B108" s="150"/>
      <c r="C108" s="161" t="s">
        <v>965</v>
      </c>
      <c r="D108" s="355" t="s">
        <v>212</v>
      </c>
      <c r="E108" s="259" t="s">
        <v>1</v>
      </c>
      <c r="F108" s="259" t="s">
        <v>13</v>
      </c>
      <c r="G108" s="259" t="s">
        <v>54</v>
      </c>
      <c r="H108" s="252">
        <v>6025</v>
      </c>
      <c r="I108" s="43" t="s">
        <v>98</v>
      </c>
      <c r="J108" s="151">
        <v>44621</v>
      </c>
      <c r="K108" s="151">
        <f t="shared" si="68"/>
        <v>44626</v>
      </c>
      <c r="L108" s="151">
        <f>K108+21</f>
        <v>44647</v>
      </c>
      <c r="M108" s="151">
        <f>L108+21</f>
        <v>44668</v>
      </c>
      <c r="N108" s="151">
        <f t="shared" si="69"/>
        <v>44675</v>
      </c>
      <c r="O108" s="151" t="s">
        <v>90</v>
      </c>
      <c r="P108" s="151" t="s">
        <v>90</v>
      </c>
      <c r="Q108" s="151" t="s">
        <v>90</v>
      </c>
      <c r="R108" s="151">
        <f t="shared" si="70"/>
        <v>44682</v>
      </c>
      <c r="S108" s="151">
        <f t="shared" si="71"/>
        <v>44689</v>
      </c>
      <c r="T108" s="158"/>
      <c r="U108" s="157"/>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c r="BI108" s="150"/>
      <c r="BJ108" s="150"/>
      <c r="BK108" s="150"/>
      <c r="BL108" s="150"/>
    </row>
    <row r="109" spans="1:16377" ht="79.5" customHeight="1" x14ac:dyDescent="0.2">
      <c r="A109" s="192"/>
      <c r="B109" s="150"/>
      <c r="C109" s="258" t="s">
        <v>981</v>
      </c>
      <c r="D109" s="265" t="s">
        <v>982</v>
      </c>
      <c r="E109" s="287" t="s">
        <v>1</v>
      </c>
      <c r="F109" s="80" t="s">
        <v>85</v>
      </c>
      <c r="G109" s="80" t="s">
        <v>54</v>
      </c>
      <c r="H109" s="70">
        <v>15000</v>
      </c>
      <c r="I109" s="138" t="s">
        <v>224</v>
      </c>
      <c r="J109" s="155">
        <v>44627</v>
      </c>
      <c r="K109" s="151">
        <v>44216</v>
      </c>
      <c r="L109" s="151">
        <v>44223</v>
      </c>
      <c r="M109" s="151">
        <v>44244</v>
      </c>
      <c r="N109" s="151">
        <v>44251</v>
      </c>
      <c r="O109" s="151" t="s">
        <v>90</v>
      </c>
      <c r="P109" s="151" t="s">
        <v>90</v>
      </c>
      <c r="Q109" s="151" t="s">
        <v>90</v>
      </c>
      <c r="R109" s="151" t="s">
        <v>90</v>
      </c>
      <c r="S109" s="151">
        <v>44257</v>
      </c>
      <c r="U109" s="157"/>
    </row>
    <row r="110" spans="1:16377" ht="52.5" customHeight="1" x14ac:dyDescent="0.2">
      <c r="A110" s="192"/>
      <c r="B110" s="150"/>
      <c r="C110" s="255" t="s">
        <v>983</v>
      </c>
      <c r="D110" s="174" t="s">
        <v>984</v>
      </c>
      <c r="E110" s="287" t="s">
        <v>1</v>
      </c>
      <c r="F110" s="80" t="s">
        <v>85</v>
      </c>
      <c r="G110" s="80" t="s">
        <v>54</v>
      </c>
      <c r="H110" s="260">
        <v>20000</v>
      </c>
      <c r="I110" s="138" t="s">
        <v>223</v>
      </c>
      <c r="J110" s="155">
        <v>44665</v>
      </c>
      <c r="K110" s="151">
        <v>44216</v>
      </c>
      <c r="L110" s="151">
        <v>44223</v>
      </c>
      <c r="M110" s="151">
        <v>44244</v>
      </c>
      <c r="N110" s="151">
        <v>44251</v>
      </c>
      <c r="O110" s="151" t="s">
        <v>90</v>
      </c>
      <c r="P110" s="151" t="s">
        <v>90</v>
      </c>
      <c r="Q110" s="151" t="s">
        <v>90</v>
      </c>
      <c r="R110" s="151" t="s">
        <v>90</v>
      </c>
      <c r="S110" s="151">
        <v>44257</v>
      </c>
      <c r="U110" s="157"/>
      <c r="BM110" s="111"/>
      <c r="BN110" s="351"/>
      <c r="BO110" s="138"/>
      <c r="BP110" s="153"/>
      <c r="BQ110" s="111"/>
      <c r="BR110" s="351"/>
      <c r="BS110" s="138"/>
      <c r="BT110" s="153"/>
      <c r="BU110" s="111"/>
      <c r="BV110" s="351"/>
      <c r="BW110" s="138"/>
      <c r="BX110" s="153"/>
      <c r="BY110" s="111"/>
      <c r="BZ110" s="351"/>
      <c r="CA110" s="138"/>
      <c r="CB110" s="153"/>
      <c r="CC110" s="111"/>
      <c r="CD110" s="351"/>
      <c r="CE110" s="138"/>
      <c r="CF110" s="153"/>
      <c r="CG110" s="111"/>
      <c r="CH110" s="351"/>
      <c r="CI110" s="138"/>
      <c r="CJ110" s="153"/>
      <c r="CK110" s="111"/>
      <c r="CL110" s="351"/>
      <c r="CM110" s="138"/>
      <c r="CN110" s="153"/>
      <c r="CO110" s="111"/>
      <c r="CP110" s="351"/>
      <c r="CQ110" s="138"/>
      <c r="CR110" s="153"/>
      <c r="CS110" s="111"/>
      <c r="CT110" s="351"/>
      <c r="CU110" s="138"/>
      <c r="CV110" s="153"/>
      <c r="CW110" s="111"/>
      <c r="CX110" s="351"/>
      <c r="CY110" s="138"/>
      <c r="CZ110" s="153"/>
      <c r="DA110" s="111"/>
      <c r="DB110" s="351"/>
      <c r="DC110" s="138"/>
      <c r="DD110" s="153"/>
      <c r="DE110" s="111"/>
      <c r="DF110" s="351"/>
      <c r="DG110" s="138"/>
      <c r="DH110" s="153"/>
      <c r="DI110" s="111"/>
      <c r="DJ110" s="351"/>
      <c r="DK110" s="138"/>
      <c r="DL110" s="153"/>
      <c r="DM110" s="111"/>
      <c r="DN110" s="351"/>
      <c r="DO110" s="138"/>
      <c r="DP110" s="153"/>
      <c r="DQ110" s="111"/>
      <c r="DR110" s="351"/>
      <c r="DS110" s="138"/>
      <c r="DT110" s="153"/>
      <c r="DU110" s="111"/>
      <c r="DV110" s="351"/>
      <c r="DW110" s="138"/>
      <c r="DX110" s="153"/>
      <c r="DY110" s="111"/>
      <c r="DZ110" s="351"/>
      <c r="EA110" s="138"/>
      <c r="EB110" s="153"/>
      <c r="EC110" s="111"/>
      <c r="ED110" s="351"/>
      <c r="EE110" s="138"/>
      <c r="EF110" s="153"/>
      <c r="EG110" s="111"/>
      <c r="EH110" s="351"/>
      <c r="EI110" s="138"/>
      <c r="EJ110" s="153"/>
      <c r="EK110" s="111"/>
      <c r="EL110" s="351"/>
      <c r="EM110" s="138"/>
      <c r="EN110" s="153"/>
      <c r="EO110" s="111"/>
      <c r="EP110" s="351"/>
      <c r="EQ110" s="138"/>
      <c r="ER110" s="153"/>
      <c r="ES110" s="111"/>
      <c r="ET110" s="351"/>
      <c r="EU110" s="138"/>
      <c r="EV110" s="153"/>
      <c r="EW110" s="111"/>
      <c r="EX110" s="351"/>
      <c r="EY110" s="138"/>
      <c r="EZ110" s="153"/>
      <c r="FA110" s="111"/>
      <c r="FB110" s="351"/>
      <c r="FC110" s="138"/>
      <c r="FD110" s="153"/>
      <c r="FE110" s="111"/>
      <c r="FF110" s="351"/>
      <c r="FG110" s="138"/>
      <c r="FH110" s="153"/>
      <c r="FI110" s="111"/>
      <c r="FJ110" s="351"/>
      <c r="FK110" s="138"/>
      <c r="FL110" s="153"/>
      <c r="FM110" s="111"/>
      <c r="FN110" s="351"/>
      <c r="FO110" s="138"/>
      <c r="FP110" s="153"/>
      <c r="FQ110" s="111"/>
      <c r="FR110" s="351"/>
      <c r="FS110" s="138"/>
      <c r="FT110" s="153"/>
      <c r="FU110" s="111"/>
      <c r="FV110" s="351"/>
      <c r="FW110" s="138"/>
      <c r="FX110" s="153"/>
      <c r="FY110" s="111"/>
      <c r="FZ110" s="351"/>
      <c r="GA110" s="138"/>
      <c r="GB110" s="153"/>
      <c r="GC110" s="111"/>
      <c r="GD110" s="351"/>
      <c r="GE110" s="138"/>
      <c r="GF110" s="153"/>
      <c r="GG110" s="111"/>
      <c r="GH110" s="351"/>
      <c r="GI110" s="138"/>
      <c r="GJ110" s="153"/>
      <c r="GK110" s="111"/>
      <c r="GL110" s="351"/>
      <c r="GM110" s="138"/>
      <c r="GN110" s="153"/>
      <c r="GO110" s="111"/>
      <c r="GP110" s="351"/>
      <c r="GQ110" s="138"/>
      <c r="GR110" s="153"/>
      <c r="GS110" s="111"/>
      <c r="GT110" s="351"/>
      <c r="GU110" s="138"/>
      <c r="GV110" s="153"/>
      <c r="GW110" s="111"/>
      <c r="GX110" s="351"/>
      <c r="GY110" s="138"/>
      <c r="GZ110" s="153"/>
      <c r="HA110" s="111"/>
      <c r="HB110" s="351"/>
      <c r="HC110" s="138"/>
      <c r="HD110" s="153"/>
      <c r="HE110" s="111"/>
      <c r="HF110" s="351"/>
      <c r="HG110" s="138"/>
      <c r="HH110" s="153"/>
      <c r="HI110" s="111"/>
      <c r="HJ110" s="351"/>
      <c r="HK110" s="138"/>
      <c r="HL110" s="153"/>
      <c r="HM110" s="111"/>
      <c r="HN110" s="351"/>
      <c r="HO110" s="138"/>
      <c r="HP110" s="153"/>
      <c r="HQ110" s="111"/>
      <c r="HR110" s="351"/>
      <c r="HS110" s="138"/>
      <c r="HT110" s="153"/>
      <c r="HU110" s="111"/>
      <c r="HV110" s="351"/>
      <c r="HW110" s="138"/>
      <c r="HX110" s="153"/>
      <c r="HY110" s="111"/>
      <c r="HZ110" s="351"/>
      <c r="IA110" s="138"/>
      <c r="IB110" s="153"/>
      <c r="IC110" s="111"/>
      <c r="ID110" s="351"/>
      <c r="IE110" s="138"/>
      <c r="IF110" s="153"/>
      <c r="IG110" s="111"/>
      <c r="IH110" s="351"/>
      <c r="II110" s="138"/>
      <c r="IJ110" s="153"/>
      <c r="IK110" s="111"/>
      <c r="IL110" s="351"/>
      <c r="IM110" s="138"/>
      <c r="IN110" s="153"/>
      <c r="IO110" s="111"/>
      <c r="IP110" s="351"/>
      <c r="IQ110" s="138"/>
      <c r="IR110" s="153"/>
      <c r="IS110" s="111"/>
      <c r="IT110" s="351"/>
      <c r="IU110" s="138"/>
      <c r="IV110" s="153"/>
      <c r="IW110" s="111"/>
      <c r="IX110" s="351"/>
      <c r="IY110" s="138"/>
      <c r="IZ110" s="153"/>
      <c r="JA110" s="111"/>
      <c r="JB110" s="351"/>
      <c r="JC110" s="138"/>
      <c r="JD110" s="153"/>
      <c r="JE110" s="111"/>
      <c r="JF110" s="351"/>
      <c r="JG110" s="138"/>
      <c r="JH110" s="153"/>
      <c r="JI110" s="111"/>
      <c r="JJ110" s="351"/>
      <c r="JK110" s="138"/>
      <c r="JL110" s="153"/>
      <c r="JM110" s="111"/>
      <c r="JN110" s="351"/>
      <c r="JO110" s="138"/>
      <c r="JP110" s="153"/>
      <c r="JQ110" s="111"/>
      <c r="JR110" s="351"/>
      <c r="JS110" s="138"/>
      <c r="JT110" s="153"/>
      <c r="JU110" s="111"/>
      <c r="JV110" s="351"/>
      <c r="JW110" s="138"/>
      <c r="JX110" s="153"/>
      <c r="JY110" s="111"/>
      <c r="JZ110" s="351"/>
      <c r="KA110" s="138"/>
      <c r="KB110" s="153"/>
      <c r="KC110" s="111"/>
      <c r="KD110" s="351"/>
      <c r="KE110" s="138"/>
      <c r="KF110" s="153"/>
      <c r="KG110" s="111"/>
      <c r="KH110" s="351"/>
      <c r="KI110" s="138"/>
      <c r="KJ110" s="153"/>
      <c r="KK110" s="111"/>
      <c r="KL110" s="351"/>
      <c r="KM110" s="138"/>
      <c r="KN110" s="153"/>
      <c r="KO110" s="111"/>
      <c r="KP110" s="351"/>
      <c r="KQ110" s="138"/>
      <c r="KR110" s="153"/>
      <c r="KS110" s="111"/>
      <c r="KT110" s="351"/>
      <c r="KU110" s="138"/>
      <c r="KV110" s="153"/>
      <c r="KW110" s="111"/>
      <c r="KX110" s="351"/>
      <c r="KY110" s="138"/>
      <c r="KZ110" s="153"/>
      <c r="LA110" s="111"/>
      <c r="LB110" s="351"/>
      <c r="LC110" s="138"/>
      <c r="LD110" s="153"/>
      <c r="LE110" s="111"/>
      <c r="LF110" s="351"/>
      <c r="LG110" s="138"/>
      <c r="LH110" s="153"/>
      <c r="LI110" s="111"/>
      <c r="LJ110" s="351"/>
      <c r="LK110" s="138"/>
      <c r="LL110" s="153"/>
      <c r="LM110" s="111"/>
      <c r="LN110" s="351"/>
      <c r="LO110" s="138"/>
      <c r="LP110" s="153"/>
      <c r="LQ110" s="111"/>
      <c r="LR110" s="351"/>
      <c r="LS110" s="138"/>
      <c r="LT110" s="153"/>
      <c r="LU110" s="111"/>
      <c r="LV110" s="351"/>
      <c r="LW110" s="138"/>
      <c r="LX110" s="153"/>
      <c r="LY110" s="111"/>
      <c r="LZ110" s="351"/>
      <c r="MA110" s="138"/>
      <c r="MB110" s="153"/>
      <c r="MC110" s="111"/>
      <c r="MD110" s="351"/>
      <c r="ME110" s="138"/>
      <c r="MF110" s="153"/>
      <c r="MG110" s="111"/>
      <c r="MH110" s="351"/>
      <c r="MI110" s="138"/>
      <c r="MJ110" s="153"/>
      <c r="MK110" s="111"/>
      <c r="ML110" s="351"/>
      <c r="MM110" s="138"/>
      <c r="MN110" s="153"/>
      <c r="MO110" s="111"/>
      <c r="MP110" s="351"/>
      <c r="MQ110" s="138"/>
      <c r="MR110" s="153"/>
      <c r="MS110" s="111"/>
      <c r="MT110" s="351"/>
      <c r="MU110" s="138"/>
      <c r="MV110" s="153"/>
      <c r="MW110" s="111"/>
      <c r="MX110" s="351"/>
      <c r="MY110" s="138"/>
      <c r="MZ110" s="153"/>
      <c r="NA110" s="111"/>
      <c r="NB110" s="351"/>
      <c r="NC110" s="138"/>
      <c r="ND110" s="153"/>
      <c r="NE110" s="111"/>
      <c r="NF110" s="351"/>
      <c r="NG110" s="138"/>
      <c r="NH110" s="153"/>
      <c r="NI110" s="111"/>
      <c r="NJ110" s="351"/>
      <c r="NK110" s="138"/>
      <c r="NL110" s="153"/>
      <c r="NM110" s="111"/>
      <c r="NN110" s="351"/>
      <c r="NO110" s="138"/>
      <c r="NP110" s="153"/>
      <c r="NQ110" s="111"/>
      <c r="NR110" s="351"/>
      <c r="NS110" s="138"/>
      <c r="NT110" s="153"/>
      <c r="NU110" s="111"/>
      <c r="NV110" s="351"/>
      <c r="NW110" s="138"/>
      <c r="NX110" s="153"/>
      <c r="NY110" s="111"/>
      <c r="NZ110" s="351"/>
      <c r="OA110" s="138"/>
      <c r="OB110" s="153"/>
      <c r="OC110" s="111"/>
      <c r="OD110" s="351"/>
      <c r="OE110" s="138"/>
      <c r="OF110" s="153"/>
      <c r="OG110" s="111"/>
      <c r="OH110" s="351"/>
      <c r="OI110" s="138"/>
      <c r="OJ110" s="153"/>
      <c r="OK110" s="111"/>
      <c r="OL110" s="351"/>
      <c r="OM110" s="138"/>
      <c r="ON110" s="153"/>
      <c r="OO110" s="111"/>
      <c r="OP110" s="351"/>
      <c r="OQ110" s="138"/>
      <c r="OR110" s="153"/>
      <c r="OS110" s="111"/>
      <c r="OT110" s="351"/>
      <c r="OU110" s="138"/>
      <c r="OV110" s="153"/>
      <c r="OW110" s="111"/>
      <c r="OX110" s="351"/>
      <c r="OY110" s="138"/>
      <c r="OZ110" s="153"/>
      <c r="PA110" s="111"/>
      <c r="PB110" s="351"/>
      <c r="PC110" s="138"/>
      <c r="PD110" s="153"/>
      <c r="PE110" s="111"/>
      <c r="PF110" s="351"/>
      <c r="PG110" s="138"/>
      <c r="PH110" s="153"/>
      <c r="PI110" s="111"/>
      <c r="PJ110" s="351"/>
      <c r="PK110" s="138"/>
      <c r="PL110" s="153"/>
      <c r="PM110" s="111"/>
      <c r="PN110" s="351"/>
      <c r="PO110" s="138"/>
      <c r="PP110" s="153"/>
      <c r="PQ110" s="111"/>
      <c r="PR110" s="351"/>
      <c r="PS110" s="138"/>
      <c r="PT110" s="153"/>
      <c r="PU110" s="111"/>
      <c r="PV110" s="351"/>
      <c r="PW110" s="138"/>
      <c r="PX110" s="153"/>
      <c r="PY110" s="111"/>
      <c r="PZ110" s="351"/>
      <c r="QA110" s="138"/>
      <c r="QB110" s="153"/>
      <c r="QC110" s="111"/>
      <c r="QD110" s="351"/>
      <c r="QE110" s="138"/>
      <c r="QF110" s="153"/>
      <c r="QG110" s="111"/>
      <c r="QH110" s="351"/>
      <c r="QI110" s="138"/>
      <c r="QJ110" s="153"/>
      <c r="QK110" s="111"/>
      <c r="QL110" s="351"/>
      <c r="QM110" s="138"/>
      <c r="QN110" s="153"/>
      <c r="QO110" s="111"/>
      <c r="QP110" s="351"/>
      <c r="QQ110" s="138"/>
      <c r="QR110" s="153"/>
      <c r="QS110" s="111"/>
      <c r="QT110" s="351"/>
      <c r="QU110" s="138"/>
      <c r="QV110" s="153"/>
      <c r="QW110" s="111"/>
      <c r="QX110" s="351"/>
      <c r="QY110" s="138"/>
      <c r="QZ110" s="153"/>
      <c r="RA110" s="111"/>
      <c r="RB110" s="351"/>
      <c r="RC110" s="138"/>
      <c r="RD110" s="153"/>
      <c r="RE110" s="111"/>
      <c r="RF110" s="351"/>
      <c r="RG110" s="138"/>
      <c r="RH110" s="153"/>
      <c r="RI110" s="111"/>
      <c r="RJ110" s="351"/>
      <c r="RK110" s="138"/>
      <c r="RL110" s="153"/>
      <c r="RM110" s="111"/>
      <c r="RN110" s="351"/>
      <c r="RO110" s="138"/>
      <c r="RP110" s="153"/>
      <c r="RQ110" s="111"/>
      <c r="RR110" s="351"/>
      <c r="RS110" s="138"/>
      <c r="RT110" s="153"/>
      <c r="RU110" s="111"/>
      <c r="RV110" s="351"/>
      <c r="RW110" s="138"/>
      <c r="RX110" s="153"/>
      <c r="RY110" s="111"/>
      <c r="RZ110" s="351"/>
      <c r="SA110" s="138"/>
      <c r="SB110" s="153"/>
      <c r="SC110" s="111"/>
      <c r="SD110" s="351"/>
      <c r="SE110" s="138"/>
      <c r="SF110" s="153"/>
      <c r="SG110" s="111"/>
      <c r="SH110" s="351"/>
      <c r="SI110" s="138"/>
      <c r="SJ110" s="153"/>
      <c r="SK110" s="111"/>
      <c r="SL110" s="351"/>
      <c r="SM110" s="138"/>
      <c r="SN110" s="153"/>
      <c r="SO110" s="111"/>
      <c r="SP110" s="351"/>
      <c r="SQ110" s="138"/>
      <c r="SR110" s="153"/>
      <c r="SS110" s="111"/>
      <c r="ST110" s="351"/>
      <c r="SU110" s="138"/>
      <c r="SV110" s="153"/>
      <c r="SW110" s="111"/>
      <c r="SX110" s="351"/>
      <c r="SY110" s="138"/>
      <c r="SZ110" s="153"/>
      <c r="TA110" s="111"/>
      <c r="TB110" s="351"/>
      <c r="TC110" s="138"/>
      <c r="TD110" s="153"/>
      <c r="TE110" s="111"/>
      <c r="TF110" s="351"/>
      <c r="TG110" s="138"/>
      <c r="TH110" s="153"/>
      <c r="TI110" s="111"/>
      <c r="TJ110" s="351"/>
      <c r="TK110" s="138"/>
      <c r="TL110" s="153"/>
      <c r="TM110" s="111"/>
      <c r="TN110" s="351"/>
      <c r="TO110" s="138"/>
      <c r="TP110" s="153"/>
      <c r="TQ110" s="111"/>
      <c r="TR110" s="351"/>
      <c r="TS110" s="138"/>
      <c r="TT110" s="153"/>
      <c r="TU110" s="111"/>
      <c r="TV110" s="351"/>
      <c r="TW110" s="138"/>
      <c r="TX110" s="153"/>
      <c r="TY110" s="111"/>
      <c r="TZ110" s="351"/>
      <c r="UA110" s="138"/>
      <c r="UB110" s="153"/>
      <c r="UC110" s="111"/>
      <c r="UD110" s="351"/>
      <c r="UE110" s="138"/>
      <c r="UF110" s="153"/>
      <c r="UG110" s="111"/>
      <c r="UH110" s="351"/>
      <c r="UI110" s="138"/>
      <c r="UJ110" s="153"/>
      <c r="UK110" s="111"/>
      <c r="UL110" s="351"/>
      <c r="UM110" s="138"/>
      <c r="UN110" s="153"/>
      <c r="UO110" s="111"/>
      <c r="UP110" s="351"/>
      <c r="UQ110" s="138"/>
      <c r="UR110" s="153"/>
      <c r="US110" s="111"/>
      <c r="UT110" s="351"/>
      <c r="UU110" s="138"/>
      <c r="UV110" s="153"/>
      <c r="UW110" s="111"/>
      <c r="UX110" s="351"/>
      <c r="UY110" s="138"/>
      <c r="UZ110" s="153"/>
      <c r="VA110" s="111"/>
      <c r="VB110" s="351"/>
      <c r="VC110" s="138"/>
      <c r="VD110" s="153"/>
      <c r="VE110" s="111"/>
      <c r="VF110" s="351"/>
      <c r="VG110" s="138"/>
      <c r="VH110" s="153"/>
      <c r="VI110" s="111"/>
      <c r="VJ110" s="351"/>
      <c r="VK110" s="138"/>
      <c r="VL110" s="153"/>
      <c r="VM110" s="111"/>
      <c r="VN110" s="351"/>
      <c r="VO110" s="138"/>
      <c r="VP110" s="153"/>
      <c r="VQ110" s="111"/>
      <c r="VR110" s="351"/>
      <c r="VS110" s="138"/>
      <c r="VT110" s="153"/>
      <c r="VU110" s="111"/>
      <c r="VV110" s="351"/>
      <c r="VW110" s="138"/>
      <c r="VX110" s="153"/>
      <c r="VY110" s="111"/>
      <c r="VZ110" s="351"/>
      <c r="WA110" s="138"/>
      <c r="WB110" s="153"/>
      <c r="WC110" s="111"/>
      <c r="WD110" s="351"/>
      <c r="WE110" s="138"/>
      <c r="WF110" s="153"/>
      <c r="WG110" s="111"/>
      <c r="WH110" s="351"/>
      <c r="WI110" s="138"/>
      <c r="WJ110" s="153"/>
      <c r="WK110" s="111"/>
      <c r="WL110" s="351"/>
      <c r="WM110" s="138"/>
      <c r="WN110" s="153"/>
      <c r="WO110" s="111"/>
      <c r="WP110" s="351"/>
      <c r="WQ110" s="138"/>
      <c r="WR110" s="153"/>
      <c r="WS110" s="111"/>
      <c r="WT110" s="351"/>
      <c r="WU110" s="138"/>
      <c r="WV110" s="153"/>
      <c r="WW110" s="111"/>
      <c r="WX110" s="351"/>
      <c r="WY110" s="138"/>
      <c r="WZ110" s="153"/>
      <c r="XA110" s="111"/>
      <c r="XB110" s="351"/>
      <c r="XC110" s="138"/>
      <c r="XD110" s="153"/>
      <c r="XE110" s="111"/>
      <c r="XF110" s="351"/>
      <c r="XG110" s="138"/>
      <c r="XH110" s="153"/>
      <c r="XI110" s="111"/>
      <c r="XJ110" s="351"/>
      <c r="XK110" s="138"/>
      <c r="XL110" s="153"/>
      <c r="XM110" s="111"/>
      <c r="XN110" s="351"/>
      <c r="XO110" s="138"/>
      <c r="XP110" s="153"/>
      <c r="XQ110" s="111"/>
      <c r="XR110" s="351"/>
      <c r="XS110" s="138"/>
      <c r="XT110" s="153"/>
      <c r="XU110" s="111"/>
      <c r="XV110" s="351"/>
      <c r="XW110" s="138"/>
      <c r="XX110" s="153"/>
      <c r="XY110" s="111"/>
      <c r="XZ110" s="351"/>
      <c r="YA110" s="138"/>
      <c r="YB110" s="153"/>
      <c r="YC110" s="111"/>
      <c r="YD110" s="351"/>
      <c r="YE110" s="138"/>
      <c r="YF110" s="153"/>
      <c r="YG110" s="111"/>
      <c r="YH110" s="351"/>
      <c r="YI110" s="138"/>
      <c r="YJ110" s="153"/>
      <c r="YK110" s="111"/>
      <c r="YL110" s="351"/>
      <c r="YM110" s="138"/>
      <c r="YN110" s="153"/>
      <c r="YO110" s="111"/>
      <c r="YP110" s="351"/>
      <c r="YQ110" s="138"/>
      <c r="YR110" s="153"/>
      <c r="YS110" s="111"/>
      <c r="YT110" s="351"/>
      <c r="YU110" s="138"/>
      <c r="YV110" s="153"/>
      <c r="YW110" s="111"/>
      <c r="YX110" s="351"/>
      <c r="YY110" s="138"/>
      <c r="YZ110" s="153"/>
      <c r="ZA110" s="111"/>
      <c r="ZB110" s="351"/>
      <c r="ZC110" s="138"/>
      <c r="ZD110" s="153"/>
      <c r="ZE110" s="111"/>
      <c r="ZF110" s="351"/>
      <c r="ZG110" s="138"/>
      <c r="ZH110" s="153"/>
      <c r="ZI110" s="111"/>
      <c r="ZJ110" s="351"/>
      <c r="ZK110" s="138"/>
      <c r="ZL110" s="153"/>
      <c r="ZM110" s="111"/>
      <c r="ZN110" s="351"/>
      <c r="ZO110" s="138"/>
      <c r="ZP110" s="153"/>
      <c r="ZQ110" s="111"/>
      <c r="ZR110" s="351"/>
      <c r="ZS110" s="138"/>
      <c r="ZT110" s="153"/>
      <c r="ZU110" s="111"/>
      <c r="ZV110" s="351"/>
      <c r="ZW110" s="138"/>
      <c r="ZX110" s="153"/>
      <c r="ZY110" s="111"/>
      <c r="ZZ110" s="351"/>
      <c r="AAA110" s="138"/>
      <c r="AAB110" s="153"/>
      <c r="AAC110" s="111"/>
      <c r="AAD110" s="351"/>
      <c r="AAE110" s="138"/>
      <c r="AAF110" s="153"/>
      <c r="AAG110" s="111"/>
      <c r="AAH110" s="351"/>
      <c r="AAI110" s="138"/>
      <c r="AAJ110" s="153"/>
      <c r="AAK110" s="111"/>
      <c r="AAL110" s="351"/>
      <c r="AAM110" s="138"/>
      <c r="AAN110" s="153"/>
      <c r="AAO110" s="111"/>
      <c r="AAP110" s="351"/>
      <c r="AAQ110" s="138"/>
      <c r="AAR110" s="153"/>
      <c r="AAS110" s="111"/>
      <c r="AAT110" s="351"/>
      <c r="AAU110" s="138"/>
      <c r="AAV110" s="153"/>
      <c r="AAW110" s="111"/>
      <c r="AAX110" s="351"/>
      <c r="AAY110" s="138"/>
      <c r="AAZ110" s="153"/>
      <c r="ABA110" s="111"/>
      <c r="ABB110" s="351"/>
      <c r="ABC110" s="138"/>
      <c r="ABD110" s="153"/>
      <c r="ABE110" s="111"/>
      <c r="ABF110" s="351"/>
      <c r="ABG110" s="138"/>
      <c r="ABH110" s="153"/>
      <c r="ABI110" s="111"/>
      <c r="ABJ110" s="351"/>
      <c r="ABK110" s="138"/>
      <c r="ABL110" s="153"/>
      <c r="ABM110" s="111"/>
      <c r="ABN110" s="351"/>
      <c r="ABO110" s="138"/>
      <c r="ABP110" s="153"/>
      <c r="ABQ110" s="111"/>
      <c r="ABR110" s="351"/>
      <c r="ABS110" s="138"/>
      <c r="ABT110" s="153"/>
      <c r="ABU110" s="111"/>
      <c r="ABV110" s="351"/>
      <c r="ABW110" s="138"/>
      <c r="ABX110" s="153"/>
      <c r="ABY110" s="111"/>
      <c r="ABZ110" s="351"/>
      <c r="ACA110" s="138"/>
      <c r="ACB110" s="153"/>
      <c r="ACC110" s="111"/>
      <c r="ACD110" s="351"/>
      <c r="ACE110" s="138"/>
      <c r="ACF110" s="153"/>
      <c r="ACG110" s="111"/>
      <c r="ACH110" s="351"/>
      <c r="ACI110" s="138"/>
      <c r="ACJ110" s="153"/>
      <c r="ACK110" s="111"/>
      <c r="ACL110" s="351"/>
      <c r="ACM110" s="138"/>
      <c r="ACN110" s="153"/>
      <c r="ACO110" s="111"/>
      <c r="ACP110" s="351"/>
      <c r="ACQ110" s="138"/>
      <c r="ACR110" s="153"/>
      <c r="ACS110" s="111"/>
      <c r="ACT110" s="351"/>
      <c r="ACU110" s="138"/>
      <c r="ACV110" s="153"/>
      <c r="ACW110" s="111"/>
      <c r="ACX110" s="351"/>
      <c r="ACY110" s="138"/>
      <c r="ACZ110" s="153"/>
      <c r="ADA110" s="111"/>
      <c r="ADB110" s="351"/>
      <c r="ADC110" s="138"/>
      <c r="ADD110" s="153"/>
      <c r="ADE110" s="111"/>
      <c r="ADF110" s="351"/>
      <c r="ADG110" s="138"/>
      <c r="ADH110" s="153"/>
      <c r="ADI110" s="111"/>
      <c r="ADJ110" s="351"/>
      <c r="ADK110" s="138"/>
      <c r="ADL110" s="153"/>
      <c r="ADM110" s="111"/>
      <c r="ADN110" s="351"/>
      <c r="ADO110" s="138"/>
      <c r="ADP110" s="153"/>
      <c r="ADQ110" s="111"/>
      <c r="ADR110" s="351"/>
      <c r="ADS110" s="138"/>
      <c r="ADT110" s="153"/>
      <c r="ADU110" s="111"/>
      <c r="ADV110" s="351"/>
      <c r="ADW110" s="138"/>
      <c r="ADX110" s="153"/>
      <c r="ADY110" s="111"/>
      <c r="ADZ110" s="351"/>
      <c r="AEA110" s="138"/>
      <c r="AEB110" s="153"/>
      <c r="AEC110" s="111"/>
      <c r="AED110" s="351"/>
      <c r="AEE110" s="138"/>
      <c r="AEF110" s="153"/>
      <c r="AEG110" s="111"/>
      <c r="AEH110" s="351"/>
      <c r="AEI110" s="138"/>
      <c r="AEJ110" s="153"/>
      <c r="AEK110" s="111"/>
      <c r="AEL110" s="351"/>
      <c r="AEM110" s="138"/>
      <c r="AEN110" s="153"/>
      <c r="AEO110" s="111"/>
      <c r="AEP110" s="351"/>
      <c r="AEQ110" s="138"/>
      <c r="AER110" s="153"/>
      <c r="AES110" s="111"/>
      <c r="AET110" s="351"/>
      <c r="AEU110" s="138"/>
      <c r="AEV110" s="153"/>
      <c r="AEW110" s="111"/>
      <c r="AEX110" s="351"/>
      <c r="AEY110" s="138"/>
      <c r="AEZ110" s="153"/>
      <c r="AFA110" s="111"/>
      <c r="AFB110" s="351"/>
      <c r="AFC110" s="138"/>
      <c r="AFD110" s="153"/>
      <c r="AFE110" s="111"/>
      <c r="AFF110" s="351"/>
      <c r="AFG110" s="138"/>
      <c r="AFH110" s="153"/>
      <c r="AFI110" s="111"/>
      <c r="AFJ110" s="351"/>
      <c r="AFK110" s="138"/>
      <c r="AFL110" s="153"/>
      <c r="AFM110" s="111"/>
      <c r="AFN110" s="351"/>
      <c r="AFO110" s="138"/>
      <c r="AFP110" s="153"/>
      <c r="AFQ110" s="111"/>
      <c r="AFR110" s="351"/>
      <c r="AFS110" s="138"/>
      <c r="AFT110" s="153"/>
      <c r="AFU110" s="111"/>
      <c r="AFV110" s="351"/>
      <c r="AFW110" s="138"/>
      <c r="AFX110" s="153"/>
      <c r="AFY110" s="111"/>
      <c r="AFZ110" s="351"/>
      <c r="AGA110" s="138"/>
      <c r="AGB110" s="153"/>
      <c r="AGC110" s="111"/>
      <c r="AGD110" s="351"/>
      <c r="AGE110" s="138"/>
      <c r="AGF110" s="153"/>
      <c r="AGG110" s="111"/>
      <c r="AGH110" s="351"/>
      <c r="AGI110" s="138"/>
      <c r="AGJ110" s="153"/>
      <c r="AGK110" s="111"/>
      <c r="AGL110" s="351"/>
      <c r="AGM110" s="138"/>
      <c r="AGN110" s="153"/>
      <c r="AGO110" s="111"/>
      <c r="AGP110" s="351"/>
      <c r="AGQ110" s="138"/>
      <c r="AGR110" s="153"/>
      <c r="AGS110" s="111"/>
      <c r="AGT110" s="351"/>
      <c r="AGU110" s="138"/>
      <c r="AGV110" s="153"/>
      <c r="AGW110" s="111"/>
      <c r="AGX110" s="351"/>
      <c r="AGY110" s="138"/>
      <c r="AGZ110" s="153"/>
      <c r="AHA110" s="111"/>
      <c r="AHB110" s="351"/>
      <c r="AHC110" s="138"/>
      <c r="AHD110" s="153"/>
      <c r="AHE110" s="111"/>
      <c r="AHF110" s="351"/>
      <c r="AHG110" s="138"/>
      <c r="AHH110" s="153"/>
      <c r="AHI110" s="111"/>
      <c r="AHJ110" s="351"/>
      <c r="AHK110" s="138"/>
      <c r="AHL110" s="153"/>
      <c r="AHM110" s="111"/>
      <c r="AHN110" s="351"/>
      <c r="AHO110" s="138"/>
      <c r="AHP110" s="153"/>
      <c r="AHQ110" s="111"/>
      <c r="AHR110" s="351"/>
      <c r="AHS110" s="138"/>
      <c r="AHT110" s="153"/>
      <c r="AHU110" s="111"/>
      <c r="AHV110" s="351"/>
      <c r="AHW110" s="138"/>
      <c r="AHX110" s="153"/>
      <c r="AHY110" s="111"/>
      <c r="AHZ110" s="351"/>
      <c r="AIA110" s="138"/>
      <c r="AIB110" s="153"/>
      <c r="AIC110" s="111"/>
      <c r="AID110" s="351"/>
      <c r="AIE110" s="138"/>
      <c r="AIF110" s="153"/>
      <c r="AIG110" s="111"/>
      <c r="AIH110" s="351"/>
      <c r="AII110" s="138"/>
      <c r="AIJ110" s="153"/>
      <c r="AIK110" s="111"/>
      <c r="AIL110" s="351"/>
      <c r="AIM110" s="138"/>
      <c r="AIN110" s="153"/>
      <c r="AIO110" s="111"/>
      <c r="AIP110" s="351"/>
      <c r="AIQ110" s="138"/>
      <c r="AIR110" s="153"/>
      <c r="AIS110" s="111"/>
      <c r="AIT110" s="351"/>
      <c r="AIU110" s="138"/>
      <c r="AIV110" s="153"/>
      <c r="AIW110" s="111"/>
      <c r="AIX110" s="351"/>
      <c r="AIY110" s="138"/>
      <c r="AIZ110" s="153"/>
      <c r="AJA110" s="111"/>
      <c r="AJB110" s="351"/>
      <c r="AJC110" s="138"/>
      <c r="AJD110" s="153"/>
      <c r="AJE110" s="111"/>
      <c r="AJF110" s="351"/>
      <c r="AJG110" s="138"/>
      <c r="AJH110" s="153"/>
      <c r="AJI110" s="111"/>
      <c r="AJJ110" s="351"/>
      <c r="AJK110" s="138"/>
      <c r="AJL110" s="153"/>
      <c r="AJM110" s="111"/>
      <c r="AJN110" s="351"/>
      <c r="AJO110" s="138"/>
      <c r="AJP110" s="153"/>
      <c r="AJQ110" s="111"/>
      <c r="AJR110" s="351"/>
      <c r="AJS110" s="138"/>
      <c r="AJT110" s="153"/>
      <c r="AJU110" s="111"/>
      <c r="AJV110" s="351"/>
      <c r="AJW110" s="138"/>
      <c r="AJX110" s="153"/>
      <c r="AJY110" s="111"/>
      <c r="AJZ110" s="351"/>
      <c r="AKA110" s="138"/>
      <c r="AKB110" s="153"/>
      <c r="AKC110" s="111"/>
      <c r="AKD110" s="351"/>
      <c r="AKE110" s="138"/>
      <c r="AKF110" s="153"/>
      <c r="AKG110" s="111"/>
      <c r="AKH110" s="351"/>
      <c r="AKI110" s="138"/>
      <c r="AKJ110" s="153"/>
      <c r="AKK110" s="111"/>
      <c r="AKL110" s="351"/>
      <c r="AKM110" s="138"/>
      <c r="AKN110" s="153"/>
      <c r="AKO110" s="111"/>
      <c r="AKP110" s="351"/>
      <c r="AKQ110" s="138"/>
      <c r="AKR110" s="153"/>
      <c r="AKS110" s="111"/>
      <c r="AKT110" s="351"/>
      <c r="AKU110" s="138"/>
      <c r="AKV110" s="153"/>
      <c r="AKW110" s="111"/>
      <c r="AKX110" s="351"/>
      <c r="AKY110" s="138"/>
      <c r="AKZ110" s="153"/>
      <c r="ALA110" s="111"/>
      <c r="ALB110" s="351"/>
      <c r="ALC110" s="138"/>
      <c r="ALD110" s="153"/>
      <c r="ALE110" s="111"/>
      <c r="ALF110" s="351"/>
      <c r="ALG110" s="138"/>
      <c r="ALH110" s="153"/>
      <c r="ALI110" s="111"/>
      <c r="ALJ110" s="351"/>
      <c r="ALK110" s="138"/>
      <c r="ALL110" s="153"/>
      <c r="ALM110" s="111"/>
      <c r="ALN110" s="351"/>
      <c r="ALO110" s="138"/>
      <c r="ALP110" s="153"/>
      <c r="ALQ110" s="111"/>
      <c r="ALR110" s="351"/>
      <c r="ALS110" s="138"/>
      <c r="ALT110" s="153"/>
      <c r="ALU110" s="111"/>
      <c r="ALV110" s="351"/>
      <c r="ALW110" s="138"/>
      <c r="ALX110" s="153"/>
      <c r="ALY110" s="111"/>
      <c r="ALZ110" s="351"/>
      <c r="AMA110" s="138"/>
      <c r="AMB110" s="153"/>
      <c r="AMC110" s="111"/>
      <c r="AMD110" s="351"/>
      <c r="AME110" s="138"/>
      <c r="AMF110" s="153"/>
      <c r="AMG110" s="111"/>
      <c r="AMH110" s="351"/>
      <c r="AMI110" s="138"/>
      <c r="AMJ110" s="153"/>
      <c r="AMK110" s="111"/>
      <c r="AML110" s="351"/>
      <c r="AMM110" s="138"/>
      <c r="AMN110" s="153"/>
      <c r="AMO110" s="111"/>
      <c r="AMP110" s="351"/>
      <c r="AMQ110" s="138"/>
      <c r="AMR110" s="153"/>
      <c r="AMS110" s="111"/>
      <c r="AMT110" s="351"/>
      <c r="AMU110" s="138"/>
      <c r="AMV110" s="153"/>
      <c r="AMW110" s="111"/>
      <c r="AMX110" s="351"/>
      <c r="AMY110" s="138"/>
      <c r="AMZ110" s="153"/>
      <c r="ANA110" s="111"/>
      <c r="ANB110" s="351"/>
      <c r="ANC110" s="138"/>
      <c r="AND110" s="153"/>
      <c r="ANE110" s="111"/>
      <c r="ANF110" s="351"/>
      <c r="ANG110" s="138"/>
      <c r="ANH110" s="153"/>
      <c r="ANI110" s="111"/>
      <c r="ANJ110" s="351"/>
      <c r="ANK110" s="138"/>
      <c r="ANL110" s="153"/>
      <c r="ANM110" s="111"/>
      <c r="ANN110" s="351"/>
      <c r="ANO110" s="138"/>
      <c r="ANP110" s="153"/>
      <c r="ANQ110" s="111"/>
      <c r="ANR110" s="351"/>
      <c r="ANS110" s="138"/>
      <c r="ANT110" s="153"/>
      <c r="ANU110" s="111"/>
      <c r="ANV110" s="351"/>
      <c r="ANW110" s="138"/>
      <c r="ANX110" s="153"/>
      <c r="ANY110" s="111"/>
      <c r="ANZ110" s="351"/>
      <c r="AOA110" s="138"/>
      <c r="AOB110" s="153"/>
      <c r="AOC110" s="111"/>
      <c r="AOD110" s="351"/>
      <c r="AOE110" s="138"/>
      <c r="AOF110" s="153"/>
      <c r="AOG110" s="111"/>
      <c r="AOH110" s="351"/>
      <c r="AOI110" s="138"/>
      <c r="AOJ110" s="153"/>
      <c r="AOK110" s="111"/>
      <c r="AOL110" s="351"/>
      <c r="AOM110" s="138"/>
      <c r="AON110" s="153"/>
      <c r="AOO110" s="111"/>
      <c r="AOP110" s="351"/>
      <c r="AOQ110" s="138"/>
      <c r="AOR110" s="153"/>
      <c r="AOS110" s="111"/>
      <c r="AOT110" s="351"/>
      <c r="AOU110" s="138"/>
      <c r="AOV110" s="153"/>
      <c r="AOW110" s="111"/>
      <c r="AOX110" s="351"/>
      <c r="AOY110" s="138"/>
      <c r="AOZ110" s="153"/>
      <c r="APA110" s="111"/>
      <c r="APB110" s="351"/>
      <c r="APC110" s="138"/>
      <c r="APD110" s="153"/>
      <c r="APE110" s="111"/>
      <c r="APF110" s="351"/>
      <c r="APG110" s="138"/>
      <c r="APH110" s="153"/>
      <c r="API110" s="111"/>
      <c r="APJ110" s="351"/>
      <c r="APK110" s="138"/>
      <c r="APL110" s="153"/>
      <c r="APM110" s="111"/>
      <c r="APN110" s="351"/>
      <c r="APO110" s="138"/>
      <c r="APP110" s="153"/>
      <c r="APQ110" s="111"/>
      <c r="APR110" s="351"/>
      <c r="APS110" s="138"/>
      <c r="APT110" s="153"/>
      <c r="APU110" s="111"/>
      <c r="APV110" s="351"/>
      <c r="APW110" s="138"/>
      <c r="APX110" s="153"/>
      <c r="APY110" s="111"/>
      <c r="APZ110" s="351"/>
      <c r="AQA110" s="138"/>
      <c r="AQB110" s="153"/>
      <c r="AQC110" s="111"/>
      <c r="AQD110" s="351"/>
      <c r="AQE110" s="138"/>
      <c r="AQF110" s="153"/>
      <c r="AQG110" s="111"/>
      <c r="AQH110" s="351"/>
      <c r="AQI110" s="138"/>
      <c r="AQJ110" s="153"/>
      <c r="AQK110" s="111"/>
      <c r="AQL110" s="351"/>
      <c r="AQM110" s="138"/>
      <c r="AQN110" s="153"/>
      <c r="AQO110" s="111"/>
      <c r="AQP110" s="351"/>
      <c r="AQQ110" s="138"/>
      <c r="AQR110" s="153"/>
      <c r="AQS110" s="111"/>
      <c r="AQT110" s="351"/>
      <c r="AQU110" s="138"/>
      <c r="AQV110" s="153"/>
      <c r="AQW110" s="111"/>
      <c r="AQX110" s="351"/>
      <c r="AQY110" s="138"/>
      <c r="AQZ110" s="153"/>
      <c r="ARA110" s="111"/>
      <c r="ARB110" s="351"/>
      <c r="ARC110" s="138"/>
      <c r="ARD110" s="153"/>
      <c r="ARE110" s="111"/>
      <c r="ARF110" s="351"/>
      <c r="ARG110" s="138"/>
      <c r="ARH110" s="153"/>
      <c r="ARI110" s="111"/>
      <c r="ARJ110" s="351"/>
      <c r="ARK110" s="138"/>
      <c r="ARL110" s="153"/>
      <c r="ARM110" s="111"/>
      <c r="ARN110" s="351"/>
      <c r="ARO110" s="138"/>
      <c r="ARP110" s="153"/>
      <c r="ARQ110" s="111"/>
      <c r="ARR110" s="351"/>
      <c r="ARS110" s="138"/>
      <c r="ART110" s="153"/>
      <c r="ARU110" s="111"/>
      <c r="ARV110" s="351"/>
      <c r="ARW110" s="138"/>
      <c r="ARX110" s="153"/>
      <c r="ARY110" s="111"/>
      <c r="ARZ110" s="351"/>
      <c r="ASA110" s="138"/>
      <c r="ASB110" s="153"/>
      <c r="ASC110" s="111"/>
      <c r="ASD110" s="351"/>
      <c r="ASE110" s="138"/>
      <c r="ASF110" s="153"/>
      <c r="ASG110" s="111"/>
      <c r="ASH110" s="351"/>
      <c r="ASI110" s="138"/>
      <c r="ASJ110" s="153"/>
      <c r="ASK110" s="111"/>
      <c r="ASL110" s="351"/>
      <c r="ASM110" s="138"/>
      <c r="ASN110" s="153"/>
      <c r="ASO110" s="111"/>
      <c r="ASP110" s="351"/>
      <c r="ASQ110" s="138"/>
      <c r="ASR110" s="153"/>
      <c r="ASS110" s="111"/>
      <c r="AST110" s="351"/>
      <c r="ASU110" s="138"/>
      <c r="ASV110" s="153"/>
      <c r="ASW110" s="111"/>
      <c r="ASX110" s="351"/>
      <c r="ASY110" s="138"/>
      <c r="ASZ110" s="153"/>
      <c r="ATA110" s="111"/>
      <c r="ATB110" s="351"/>
      <c r="ATC110" s="138"/>
      <c r="ATD110" s="153"/>
      <c r="ATE110" s="111"/>
      <c r="ATF110" s="351"/>
      <c r="ATG110" s="138"/>
      <c r="ATH110" s="153"/>
      <c r="ATI110" s="111"/>
      <c r="ATJ110" s="351"/>
      <c r="ATK110" s="138"/>
      <c r="ATL110" s="153"/>
      <c r="ATM110" s="111"/>
      <c r="ATN110" s="351"/>
      <c r="ATO110" s="138"/>
      <c r="ATP110" s="153"/>
      <c r="ATQ110" s="111"/>
      <c r="ATR110" s="351"/>
      <c r="ATS110" s="138"/>
      <c r="ATT110" s="153"/>
      <c r="ATU110" s="111"/>
      <c r="ATV110" s="351"/>
      <c r="ATW110" s="138"/>
      <c r="ATX110" s="153"/>
      <c r="ATY110" s="111"/>
      <c r="ATZ110" s="351"/>
      <c r="AUA110" s="138"/>
      <c r="AUB110" s="153"/>
      <c r="AUC110" s="111"/>
      <c r="AUD110" s="351"/>
      <c r="AUE110" s="138"/>
      <c r="AUF110" s="153"/>
      <c r="AUG110" s="111"/>
      <c r="AUH110" s="351"/>
      <c r="AUI110" s="138"/>
      <c r="AUJ110" s="153"/>
      <c r="AUK110" s="111"/>
      <c r="AUL110" s="351"/>
      <c r="AUM110" s="138"/>
      <c r="AUN110" s="153"/>
      <c r="AUO110" s="111"/>
      <c r="AUP110" s="351"/>
      <c r="AUQ110" s="138"/>
      <c r="AUR110" s="153"/>
      <c r="AUS110" s="111"/>
      <c r="AUT110" s="351"/>
      <c r="AUU110" s="138"/>
      <c r="AUV110" s="153"/>
      <c r="AUW110" s="111"/>
      <c r="AUX110" s="351"/>
      <c r="AUY110" s="138"/>
      <c r="AUZ110" s="153"/>
      <c r="AVA110" s="111"/>
      <c r="AVB110" s="351"/>
      <c r="AVC110" s="138"/>
      <c r="AVD110" s="153"/>
      <c r="AVE110" s="111"/>
      <c r="AVF110" s="351"/>
      <c r="AVG110" s="138"/>
      <c r="AVH110" s="153"/>
      <c r="AVI110" s="111"/>
      <c r="AVJ110" s="351"/>
      <c r="AVK110" s="138"/>
      <c r="AVL110" s="153"/>
      <c r="AVM110" s="111"/>
      <c r="AVN110" s="351"/>
      <c r="AVO110" s="138"/>
      <c r="AVP110" s="153"/>
      <c r="AVQ110" s="111"/>
      <c r="AVR110" s="351"/>
      <c r="AVS110" s="138"/>
      <c r="AVT110" s="153"/>
      <c r="AVU110" s="111"/>
      <c r="AVV110" s="351"/>
      <c r="AVW110" s="138"/>
      <c r="AVX110" s="153"/>
      <c r="AVY110" s="111"/>
      <c r="AVZ110" s="351"/>
      <c r="AWA110" s="138"/>
      <c r="AWB110" s="153"/>
      <c r="AWC110" s="111"/>
      <c r="AWD110" s="351"/>
      <c r="AWE110" s="138"/>
      <c r="AWF110" s="153"/>
      <c r="AWG110" s="111"/>
      <c r="AWH110" s="351"/>
      <c r="AWI110" s="138"/>
      <c r="AWJ110" s="153"/>
      <c r="AWK110" s="111"/>
      <c r="AWL110" s="351"/>
      <c r="AWM110" s="138"/>
      <c r="AWN110" s="153"/>
      <c r="AWO110" s="111"/>
      <c r="AWP110" s="351"/>
      <c r="AWQ110" s="138"/>
      <c r="AWR110" s="153"/>
      <c r="AWS110" s="111"/>
      <c r="AWT110" s="351"/>
      <c r="AWU110" s="138"/>
      <c r="AWV110" s="153"/>
      <c r="AWW110" s="111"/>
      <c r="AWX110" s="351"/>
      <c r="AWY110" s="138"/>
      <c r="AWZ110" s="153"/>
      <c r="AXA110" s="111"/>
      <c r="AXB110" s="351"/>
      <c r="AXC110" s="138"/>
      <c r="AXD110" s="153"/>
      <c r="AXE110" s="111"/>
      <c r="AXF110" s="351"/>
      <c r="AXG110" s="138"/>
      <c r="AXH110" s="153"/>
      <c r="AXI110" s="111"/>
      <c r="AXJ110" s="351"/>
      <c r="AXK110" s="138"/>
      <c r="AXL110" s="153"/>
      <c r="AXM110" s="111"/>
      <c r="AXN110" s="351"/>
      <c r="AXO110" s="138"/>
      <c r="AXP110" s="153"/>
      <c r="AXQ110" s="111"/>
      <c r="AXR110" s="351"/>
      <c r="AXS110" s="138"/>
      <c r="AXT110" s="153"/>
      <c r="AXU110" s="111"/>
      <c r="AXV110" s="351"/>
      <c r="AXW110" s="138"/>
      <c r="AXX110" s="153"/>
      <c r="AXY110" s="111"/>
      <c r="AXZ110" s="351"/>
      <c r="AYA110" s="138"/>
      <c r="AYB110" s="153"/>
      <c r="AYC110" s="111"/>
      <c r="AYD110" s="351"/>
      <c r="AYE110" s="138"/>
      <c r="AYF110" s="153"/>
      <c r="AYG110" s="111"/>
      <c r="AYH110" s="351"/>
      <c r="AYI110" s="138"/>
      <c r="AYJ110" s="153"/>
      <c r="AYK110" s="111"/>
      <c r="AYL110" s="351"/>
      <c r="AYM110" s="138"/>
      <c r="AYN110" s="153"/>
      <c r="AYO110" s="111"/>
      <c r="AYP110" s="351"/>
      <c r="AYQ110" s="138"/>
      <c r="AYR110" s="153"/>
      <c r="AYS110" s="111"/>
      <c r="AYT110" s="351"/>
      <c r="AYU110" s="138"/>
      <c r="AYV110" s="153"/>
      <c r="AYW110" s="111"/>
      <c r="AYX110" s="351"/>
      <c r="AYY110" s="138"/>
      <c r="AYZ110" s="153"/>
      <c r="AZA110" s="111"/>
      <c r="AZB110" s="351"/>
      <c r="AZC110" s="138"/>
      <c r="AZD110" s="153"/>
      <c r="AZE110" s="111"/>
      <c r="AZF110" s="351"/>
      <c r="AZG110" s="138"/>
      <c r="AZH110" s="153"/>
      <c r="AZI110" s="111"/>
      <c r="AZJ110" s="351"/>
      <c r="AZK110" s="138"/>
      <c r="AZL110" s="153"/>
      <c r="AZM110" s="111"/>
      <c r="AZN110" s="351"/>
      <c r="AZO110" s="138"/>
      <c r="AZP110" s="153"/>
      <c r="AZQ110" s="111"/>
      <c r="AZR110" s="351"/>
      <c r="AZS110" s="138"/>
      <c r="AZT110" s="153"/>
      <c r="AZU110" s="111"/>
      <c r="AZV110" s="351"/>
      <c r="AZW110" s="138"/>
      <c r="AZX110" s="153"/>
      <c r="AZY110" s="111"/>
      <c r="AZZ110" s="351"/>
      <c r="BAA110" s="138"/>
      <c r="BAB110" s="153"/>
      <c r="BAC110" s="111"/>
      <c r="BAD110" s="351"/>
      <c r="BAE110" s="138"/>
      <c r="BAF110" s="153"/>
      <c r="BAG110" s="111"/>
      <c r="BAH110" s="351"/>
      <c r="BAI110" s="138"/>
      <c r="BAJ110" s="153"/>
      <c r="BAK110" s="111"/>
      <c r="BAL110" s="351"/>
      <c r="BAM110" s="138"/>
      <c r="BAN110" s="153"/>
      <c r="BAO110" s="111"/>
      <c r="BAP110" s="351"/>
      <c r="BAQ110" s="138"/>
      <c r="BAR110" s="153"/>
      <c r="BAS110" s="111"/>
      <c r="BAT110" s="351"/>
      <c r="BAU110" s="138"/>
      <c r="BAV110" s="153"/>
      <c r="BAW110" s="111"/>
      <c r="BAX110" s="351"/>
      <c r="BAY110" s="138"/>
      <c r="BAZ110" s="153"/>
      <c r="BBA110" s="111"/>
      <c r="BBB110" s="351"/>
      <c r="BBC110" s="138"/>
      <c r="BBD110" s="153"/>
      <c r="BBE110" s="111"/>
      <c r="BBF110" s="351"/>
      <c r="BBG110" s="138"/>
      <c r="BBH110" s="153"/>
      <c r="BBI110" s="111"/>
      <c r="BBJ110" s="351"/>
      <c r="BBK110" s="138"/>
      <c r="BBL110" s="153"/>
      <c r="BBM110" s="111"/>
      <c r="BBN110" s="351"/>
      <c r="BBO110" s="138"/>
      <c r="BBP110" s="153"/>
      <c r="BBQ110" s="111"/>
      <c r="BBR110" s="351"/>
      <c r="BBS110" s="138"/>
      <c r="BBT110" s="153"/>
      <c r="BBU110" s="111"/>
      <c r="BBV110" s="351"/>
      <c r="BBW110" s="138"/>
      <c r="BBX110" s="153"/>
      <c r="BBY110" s="111"/>
      <c r="BBZ110" s="351"/>
      <c r="BCA110" s="138"/>
      <c r="BCB110" s="153"/>
      <c r="BCC110" s="111"/>
      <c r="BCD110" s="351"/>
      <c r="BCE110" s="138"/>
      <c r="BCF110" s="153"/>
      <c r="BCG110" s="111"/>
      <c r="BCH110" s="351"/>
      <c r="BCI110" s="138"/>
      <c r="BCJ110" s="153"/>
      <c r="BCK110" s="111"/>
      <c r="BCL110" s="351"/>
      <c r="BCM110" s="138"/>
      <c r="BCN110" s="153"/>
      <c r="BCO110" s="111"/>
      <c r="BCP110" s="351"/>
      <c r="BCQ110" s="138"/>
      <c r="BCR110" s="153"/>
      <c r="BCS110" s="111"/>
      <c r="BCT110" s="351"/>
      <c r="BCU110" s="138"/>
      <c r="BCV110" s="153"/>
      <c r="BCW110" s="111"/>
      <c r="BCX110" s="351"/>
      <c r="BCY110" s="138"/>
      <c r="BCZ110" s="153"/>
      <c r="BDA110" s="111"/>
      <c r="BDB110" s="351"/>
      <c r="BDC110" s="138"/>
      <c r="BDD110" s="153"/>
      <c r="BDE110" s="111"/>
      <c r="BDF110" s="351"/>
      <c r="BDG110" s="138"/>
      <c r="BDH110" s="153"/>
      <c r="BDI110" s="111"/>
      <c r="BDJ110" s="351"/>
      <c r="BDK110" s="138"/>
      <c r="BDL110" s="153"/>
      <c r="BDM110" s="111"/>
      <c r="BDN110" s="351"/>
      <c r="BDO110" s="138"/>
      <c r="BDP110" s="153"/>
      <c r="BDQ110" s="111"/>
      <c r="BDR110" s="351"/>
      <c r="BDS110" s="138"/>
      <c r="BDT110" s="153"/>
      <c r="BDU110" s="111"/>
      <c r="BDV110" s="351"/>
      <c r="BDW110" s="138"/>
      <c r="BDX110" s="153"/>
      <c r="BDY110" s="111"/>
      <c r="BDZ110" s="351"/>
      <c r="BEA110" s="138"/>
      <c r="BEB110" s="153"/>
      <c r="BEC110" s="111"/>
      <c r="BED110" s="351"/>
      <c r="BEE110" s="138"/>
      <c r="BEF110" s="153"/>
      <c r="BEG110" s="111"/>
      <c r="BEH110" s="351"/>
      <c r="BEI110" s="138"/>
      <c r="BEJ110" s="153"/>
      <c r="BEK110" s="111"/>
      <c r="BEL110" s="351"/>
      <c r="BEM110" s="138"/>
      <c r="BEN110" s="153"/>
      <c r="BEO110" s="111"/>
      <c r="BEP110" s="351"/>
      <c r="BEQ110" s="138"/>
      <c r="BER110" s="153"/>
      <c r="BES110" s="111"/>
      <c r="BET110" s="351"/>
      <c r="BEU110" s="138"/>
      <c r="BEV110" s="153"/>
      <c r="BEW110" s="111"/>
      <c r="BEX110" s="351"/>
      <c r="BEY110" s="138"/>
      <c r="BEZ110" s="153"/>
      <c r="BFA110" s="111"/>
      <c r="BFB110" s="351"/>
      <c r="BFC110" s="138"/>
      <c r="BFD110" s="153"/>
      <c r="BFE110" s="111"/>
      <c r="BFF110" s="351"/>
      <c r="BFG110" s="138"/>
      <c r="BFH110" s="153"/>
      <c r="BFI110" s="111"/>
      <c r="BFJ110" s="351"/>
      <c r="BFK110" s="138"/>
      <c r="BFL110" s="153"/>
      <c r="BFM110" s="111"/>
      <c r="BFN110" s="351"/>
      <c r="BFO110" s="138"/>
      <c r="BFP110" s="153"/>
      <c r="BFQ110" s="111"/>
      <c r="BFR110" s="351"/>
      <c r="BFS110" s="138"/>
      <c r="BFT110" s="153"/>
      <c r="BFU110" s="111"/>
      <c r="BFV110" s="351"/>
      <c r="BFW110" s="138"/>
      <c r="BFX110" s="153"/>
      <c r="BFY110" s="111"/>
      <c r="BFZ110" s="351"/>
      <c r="BGA110" s="138"/>
      <c r="BGB110" s="153"/>
      <c r="BGC110" s="111"/>
      <c r="BGD110" s="351"/>
      <c r="BGE110" s="138"/>
      <c r="BGF110" s="153"/>
      <c r="BGG110" s="111"/>
      <c r="BGH110" s="351"/>
      <c r="BGI110" s="138"/>
      <c r="BGJ110" s="153"/>
      <c r="BGK110" s="111"/>
      <c r="BGL110" s="351"/>
      <c r="BGM110" s="138"/>
      <c r="BGN110" s="153"/>
      <c r="BGO110" s="111"/>
      <c r="BGP110" s="351"/>
      <c r="BGQ110" s="138"/>
      <c r="BGR110" s="153"/>
      <c r="BGS110" s="111"/>
      <c r="BGT110" s="351"/>
      <c r="BGU110" s="138"/>
      <c r="BGV110" s="153"/>
      <c r="BGW110" s="111"/>
      <c r="BGX110" s="351"/>
      <c r="BGY110" s="138"/>
      <c r="BGZ110" s="153"/>
      <c r="BHA110" s="111"/>
      <c r="BHB110" s="351"/>
      <c r="BHC110" s="138"/>
      <c r="BHD110" s="153"/>
      <c r="BHE110" s="111"/>
      <c r="BHF110" s="351"/>
      <c r="BHG110" s="138"/>
      <c r="BHH110" s="153"/>
      <c r="BHI110" s="111"/>
      <c r="BHJ110" s="351"/>
      <c r="BHK110" s="138"/>
      <c r="BHL110" s="153"/>
      <c r="BHM110" s="111"/>
      <c r="BHN110" s="351"/>
      <c r="BHO110" s="138"/>
      <c r="BHP110" s="153"/>
      <c r="BHQ110" s="111"/>
      <c r="BHR110" s="351"/>
      <c r="BHS110" s="138"/>
      <c r="BHT110" s="153"/>
      <c r="BHU110" s="111"/>
      <c r="BHV110" s="351"/>
      <c r="BHW110" s="138"/>
      <c r="BHX110" s="153"/>
      <c r="BHY110" s="111"/>
      <c r="BHZ110" s="351"/>
      <c r="BIA110" s="138"/>
      <c r="BIB110" s="153"/>
      <c r="BIC110" s="111"/>
      <c r="BID110" s="351"/>
      <c r="BIE110" s="138"/>
      <c r="BIF110" s="153"/>
      <c r="BIG110" s="111"/>
      <c r="BIH110" s="351"/>
      <c r="BII110" s="138"/>
      <c r="BIJ110" s="153"/>
      <c r="BIK110" s="111"/>
      <c r="BIL110" s="351"/>
      <c r="BIM110" s="138"/>
      <c r="BIN110" s="153"/>
      <c r="BIO110" s="111"/>
      <c r="BIP110" s="351"/>
      <c r="BIQ110" s="138"/>
      <c r="BIR110" s="153"/>
      <c r="BIS110" s="111"/>
      <c r="BIT110" s="351"/>
      <c r="BIU110" s="138"/>
      <c r="BIV110" s="153"/>
      <c r="BIW110" s="111"/>
      <c r="BIX110" s="351"/>
      <c r="BIY110" s="138"/>
      <c r="BIZ110" s="153"/>
      <c r="BJA110" s="111"/>
      <c r="BJB110" s="351"/>
      <c r="BJC110" s="138"/>
      <c r="BJD110" s="153"/>
      <c r="BJE110" s="111"/>
      <c r="BJF110" s="351"/>
      <c r="BJG110" s="138"/>
      <c r="BJH110" s="153"/>
      <c r="BJI110" s="111"/>
      <c r="BJJ110" s="351"/>
      <c r="BJK110" s="138"/>
      <c r="BJL110" s="153"/>
      <c r="BJM110" s="111"/>
      <c r="BJN110" s="351"/>
      <c r="BJO110" s="138"/>
      <c r="BJP110" s="153"/>
      <c r="BJQ110" s="111"/>
      <c r="BJR110" s="351"/>
      <c r="BJS110" s="138"/>
      <c r="BJT110" s="153"/>
      <c r="BJU110" s="111"/>
      <c r="BJV110" s="351"/>
      <c r="BJW110" s="138"/>
      <c r="BJX110" s="153"/>
      <c r="BJY110" s="111"/>
      <c r="BJZ110" s="351"/>
      <c r="BKA110" s="138"/>
      <c r="BKB110" s="153"/>
      <c r="BKC110" s="111"/>
      <c r="BKD110" s="351"/>
      <c r="BKE110" s="138"/>
      <c r="BKF110" s="153"/>
      <c r="BKG110" s="111"/>
      <c r="BKH110" s="351"/>
      <c r="BKI110" s="138"/>
      <c r="BKJ110" s="153"/>
      <c r="BKK110" s="111"/>
      <c r="BKL110" s="351"/>
      <c r="BKM110" s="138"/>
      <c r="BKN110" s="153"/>
      <c r="BKO110" s="111"/>
      <c r="BKP110" s="351"/>
      <c r="BKQ110" s="138"/>
      <c r="BKR110" s="153"/>
      <c r="BKS110" s="111"/>
      <c r="BKT110" s="351"/>
      <c r="BKU110" s="138"/>
      <c r="BKV110" s="153"/>
      <c r="BKW110" s="111"/>
      <c r="BKX110" s="351"/>
      <c r="BKY110" s="138"/>
      <c r="BKZ110" s="153"/>
      <c r="BLA110" s="111"/>
      <c r="BLB110" s="351"/>
      <c r="BLC110" s="138"/>
      <c r="BLD110" s="153"/>
      <c r="BLE110" s="111"/>
      <c r="BLF110" s="351"/>
      <c r="BLG110" s="138"/>
      <c r="BLH110" s="153"/>
      <c r="BLI110" s="111"/>
      <c r="BLJ110" s="351"/>
      <c r="BLK110" s="138"/>
      <c r="BLL110" s="153"/>
      <c r="BLM110" s="111"/>
      <c r="BLN110" s="351"/>
      <c r="BLO110" s="138"/>
      <c r="BLP110" s="153"/>
      <c r="BLQ110" s="111"/>
      <c r="BLR110" s="351"/>
      <c r="BLS110" s="138"/>
      <c r="BLT110" s="153"/>
      <c r="BLU110" s="111"/>
      <c r="BLV110" s="351"/>
      <c r="BLW110" s="138"/>
      <c r="BLX110" s="153"/>
      <c r="BLY110" s="111"/>
      <c r="BLZ110" s="351"/>
      <c r="BMA110" s="138"/>
      <c r="BMB110" s="153"/>
      <c r="BMC110" s="111"/>
      <c r="BMD110" s="351"/>
      <c r="BME110" s="138"/>
      <c r="BMF110" s="153"/>
      <c r="BMG110" s="111"/>
      <c r="BMH110" s="351"/>
      <c r="BMI110" s="138"/>
      <c r="BMJ110" s="153"/>
      <c r="BMK110" s="111"/>
      <c r="BML110" s="351"/>
      <c r="BMM110" s="138"/>
      <c r="BMN110" s="153"/>
      <c r="BMO110" s="111"/>
      <c r="BMP110" s="351"/>
      <c r="BMQ110" s="138"/>
      <c r="BMR110" s="153"/>
      <c r="BMS110" s="111"/>
      <c r="BMT110" s="351"/>
      <c r="BMU110" s="138"/>
      <c r="BMV110" s="153"/>
      <c r="BMW110" s="111"/>
      <c r="BMX110" s="351"/>
      <c r="BMY110" s="138"/>
      <c r="BMZ110" s="153"/>
      <c r="BNA110" s="111"/>
      <c r="BNB110" s="351"/>
      <c r="BNC110" s="138"/>
      <c r="BND110" s="153"/>
      <c r="BNE110" s="111"/>
      <c r="BNF110" s="351"/>
      <c r="BNG110" s="138"/>
      <c r="BNH110" s="153"/>
      <c r="BNI110" s="111"/>
      <c r="BNJ110" s="351"/>
      <c r="BNK110" s="138"/>
      <c r="BNL110" s="153"/>
      <c r="BNM110" s="111"/>
      <c r="BNN110" s="351"/>
      <c r="BNO110" s="138"/>
      <c r="BNP110" s="153"/>
      <c r="BNQ110" s="111"/>
      <c r="BNR110" s="351"/>
      <c r="BNS110" s="138"/>
      <c r="BNT110" s="153"/>
      <c r="BNU110" s="111"/>
      <c r="BNV110" s="351"/>
      <c r="BNW110" s="138"/>
      <c r="BNX110" s="153"/>
      <c r="BNY110" s="111"/>
      <c r="BNZ110" s="351"/>
      <c r="BOA110" s="138"/>
      <c r="BOB110" s="153"/>
      <c r="BOC110" s="111"/>
      <c r="BOD110" s="351"/>
      <c r="BOE110" s="138"/>
      <c r="BOF110" s="153"/>
      <c r="BOG110" s="111"/>
      <c r="BOH110" s="351"/>
      <c r="BOI110" s="138"/>
      <c r="BOJ110" s="153"/>
      <c r="BOK110" s="111"/>
      <c r="BOL110" s="351"/>
      <c r="BOM110" s="138"/>
      <c r="BON110" s="153"/>
      <c r="BOO110" s="111"/>
      <c r="BOP110" s="351"/>
      <c r="BOQ110" s="138"/>
      <c r="BOR110" s="153"/>
      <c r="BOS110" s="111"/>
      <c r="BOT110" s="351"/>
      <c r="BOU110" s="138"/>
      <c r="BOV110" s="153"/>
      <c r="BOW110" s="111"/>
      <c r="BOX110" s="351"/>
      <c r="BOY110" s="138"/>
      <c r="BOZ110" s="153"/>
      <c r="BPA110" s="111"/>
      <c r="BPB110" s="351"/>
      <c r="BPC110" s="138"/>
      <c r="BPD110" s="153"/>
      <c r="BPE110" s="111"/>
      <c r="BPF110" s="351"/>
      <c r="BPG110" s="138"/>
      <c r="BPH110" s="153"/>
      <c r="BPI110" s="111"/>
      <c r="BPJ110" s="351"/>
      <c r="BPK110" s="138"/>
      <c r="BPL110" s="153"/>
      <c r="BPM110" s="111"/>
      <c r="BPN110" s="351"/>
      <c r="BPO110" s="138"/>
      <c r="BPP110" s="153"/>
      <c r="BPQ110" s="111"/>
      <c r="BPR110" s="351"/>
      <c r="BPS110" s="138"/>
      <c r="BPT110" s="153"/>
      <c r="BPU110" s="111"/>
      <c r="BPV110" s="351"/>
      <c r="BPW110" s="138"/>
      <c r="BPX110" s="153"/>
      <c r="BPY110" s="111"/>
      <c r="BPZ110" s="351"/>
      <c r="BQA110" s="138"/>
      <c r="BQB110" s="153"/>
      <c r="BQC110" s="111"/>
      <c r="BQD110" s="351"/>
      <c r="BQE110" s="138"/>
      <c r="BQF110" s="153"/>
      <c r="BQG110" s="111"/>
      <c r="BQH110" s="351"/>
      <c r="BQI110" s="138"/>
      <c r="BQJ110" s="153"/>
      <c r="BQK110" s="111"/>
      <c r="BQL110" s="351"/>
      <c r="BQM110" s="138"/>
      <c r="BQN110" s="153"/>
      <c r="BQO110" s="111"/>
      <c r="BQP110" s="351"/>
      <c r="BQQ110" s="138"/>
      <c r="BQR110" s="153"/>
      <c r="BQS110" s="111"/>
      <c r="BQT110" s="351"/>
      <c r="BQU110" s="138"/>
      <c r="BQV110" s="153"/>
      <c r="BQW110" s="111"/>
      <c r="BQX110" s="351"/>
      <c r="BQY110" s="138"/>
      <c r="BQZ110" s="153"/>
      <c r="BRA110" s="111"/>
      <c r="BRB110" s="351"/>
      <c r="BRC110" s="138"/>
      <c r="BRD110" s="153"/>
      <c r="BRE110" s="111"/>
      <c r="BRF110" s="351"/>
      <c r="BRG110" s="138"/>
      <c r="BRH110" s="153"/>
      <c r="BRI110" s="111"/>
      <c r="BRJ110" s="351"/>
      <c r="BRK110" s="138"/>
      <c r="BRL110" s="153"/>
      <c r="BRM110" s="111"/>
      <c r="BRN110" s="351"/>
      <c r="BRO110" s="138"/>
      <c r="BRP110" s="153"/>
      <c r="BRQ110" s="111"/>
      <c r="BRR110" s="351"/>
      <c r="BRS110" s="138"/>
      <c r="BRT110" s="153"/>
      <c r="BRU110" s="111"/>
      <c r="BRV110" s="351"/>
      <c r="BRW110" s="138"/>
      <c r="BRX110" s="153"/>
      <c r="BRY110" s="111"/>
      <c r="BRZ110" s="351"/>
      <c r="BSA110" s="138"/>
      <c r="BSB110" s="153"/>
      <c r="BSC110" s="111"/>
      <c r="BSD110" s="351"/>
      <c r="BSE110" s="138"/>
      <c r="BSF110" s="153"/>
      <c r="BSG110" s="111"/>
      <c r="BSH110" s="351"/>
      <c r="BSI110" s="138"/>
      <c r="BSJ110" s="153"/>
      <c r="BSK110" s="111"/>
      <c r="BSL110" s="351"/>
      <c r="BSM110" s="138"/>
      <c r="BSN110" s="153"/>
      <c r="BSO110" s="111"/>
      <c r="BSP110" s="351"/>
      <c r="BSQ110" s="138"/>
      <c r="BSR110" s="153"/>
      <c r="BSS110" s="111"/>
      <c r="BST110" s="351"/>
      <c r="BSU110" s="138"/>
      <c r="BSV110" s="153"/>
      <c r="BSW110" s="111"/>
      <c r="BSX110" s="351"/>
      <c r="BSY110" s="138"/>
      <c r="BSZ110" s="153"/>
      <c r="BTA110" s="111"/>
      <c r="BTB110" s="351"/>
      <c r="BTC110" s="138"/>
      <c r="BTD110" s="153"/>
      <c r="BTE110" s="111"/>
      <c r="BTF110" s="351"/>
      <c r="BTG110" s="138"/>
      <c r="BTH110" s="153"/>
      <c r="BTI110" s="111"/>
      <c r="BTJ110" s="351"/>
      <c r="BTK110" s="138"/>
      <c r="BTL110" s="153"/>
      <c r="BTM110" s="111"/>
      <c r="BTN110" s="351"/>
      <c r="BTO110" s="138"/>
      <c r="BTP110" s="153"/>
      <c r="BTQ110" s="111"/>
      <c r="BTR110" s="351"/>
      <c r="BTS110" s="138"/>
      <c r="BTT110" s="153"/>
      <c r="BTU110" s="111"/>
      <c r="BTV110" s="351"/>
      <c r="BTW110" s="138"/>
      <c r="BTX110" s="153"/>
      <c r="BTY110" s="111"/>
      <c r="BTZ110" s="351"/>
      <c r="BUA110" s="138"/>
      <c r="BUB110" s="153"/>
      <c r="BUC110" s="111"/>
      <c r="BUD110" s="351"/>
      <c r="BUE110" s="138"/>
      <c r="BUF110" s="153"/>
      <c r="BUG110" s="111"/>
      <c r="BUH110" s="351"/>
      <c r="BUI110" s="138"/>
      <c r="BUJ110" s="153"/>
      <c r="BUK110" s="111"/>
      <c r="BUL110" s="351"/>
      <c r="BUM110" s="138"/>
      <c r="BUN110" s="153"/>
      <c r="BUO110" s="111"/>
      <c r="BUP110" s="351"/>
      <c r="BUQ110" s="138"/>
      <c r="BUR110" s="153"/>
      <c r="BUS110" s="111"/>
      <c r="BUT110" s="351"/>
      <c r="BUU110" s="138"/>
      <c r="BUV110" s="153"/>
      <c r="BUW110" s="111"/>
      <c r="BUX110" s="351"/>
      <c r="BUY110" s="138"/>
      <c r="BUZ110" s="153"/>
      <c r="BVA110" s="111"/>
      <c r="BVB110" s="351"/>
      <c r="BVC110" s="138"/>
      <c r="BVD110" s="153"/>
      <c r="BVE110" s="111"/>
      <c r="BVF110" s="351"/>
      <c r="BVG110" s="138"/>
      <c r="BVH110" s="153"/>
      <c r="BVI110" s="111"/>
      <c r="BVJ110" s="351"/>
      <c r="BVK110" s="138"/>
      <c r="BVL110" s="153"/>
      <c r="BVM110" s="111"/>
      <c r="BVN110" s="351"/>
      <c r="BVO110" s="138"/>
      <c r="BVP110" s="153"/>
      <c r="BVQ110" s="111"/>
      <c r="BVR110" s="351"/>
      <c r="BVS110" s="138"/>
      <c r="BVT110" s="153"/>
      <c r="BVU110" s="111"/>
      <c r="BVV110" s="351"/>
      <c r="BVW110" s="138"/>
      <c r="BVX110" s="153"/>
      <c r="BVY110" s="111"/>
      <c r="BVZ110" s="351"/>
      <c r="BWA110" s="138"/>
      <c r="BWB110" s="153"/>
      <c r="BWC110" s="111"/>
      <c r="BWD110" s="351"/>
      <c r="BWE110" s="138"/>
      <c r="BWF110" s="153"/>
      <c r="BWG110" s="111"/>
      <c r="BWH110" s="351"/>
      <c r="BWI110" s="138"/>
      <c r="BWJ110" s="153"/>
      <c r="BWK110" s="111"/>
      <c r="BWL110" s="351"/>
      <c r="BWM110" s="138"/>
      <c r="BWN110" s="153"/>
      <c r="BWO110" s="111"/>
      <c r="BWP110" s="351"/>
      <c r="BWQ110" s="138"/>
      <c r="BWR110" s="153"/>
      <c r="BWS110" s="111"/>
      <c r="BWT110" s="351"/>
      <c r="BWU110" s="138"/>
      <c r="BWV110" s="153"/>
      <c r="BWW110" s="111"/>
      <c r="BWX110" s="351"/>
      <c r="BWY110" s="138"/>
      <c r="BWZ110" s="153"/>
      <c r="BXA110" s="111"/>
      <c r="BXB110" s="351"/>
      <c r="BXC110" s="138"/>
      <c r="BXD110" s="153"/>
      <c r="BXE110" s="111"/>
      <c r="BXF110" s="351"/>
      <c r="BXG110" s="138"/>
      <c r="BXH110" s="153"/>
      <c r="BXI110" s="111"/>
      <c r="BXJ110" s="351"/>
      <c r="BXK110" s="138"/>
      <c r="BXL110" s="153"/>
      <c r="BXM110" s="111"/>
      <c r="BXN110" s="351"/>
      <c r="BXO110" s="138"/>
      <c r="BXP110" s="153"/>
      <c r="BXQ110" s="111"/>
      <c r="BXR110" s="351"/>
      <c r="BXS110" s="138"/>
      <c r="BXT110" s="153"/>
      <c r="BXU110" s="111"/>
      <c r="BXV110" s="351"/>
      <c r="BXW110" s="138"/>
      <c r="BXX110" s="153"/>
      <c r="BXY110" s="111"/>
      <c r="BXZ110" s="351"/>
      <c r="BYA110" s="138"/>
      <c r="BYB110" s="153"/>
      <c r="BYC110" s="111"/>
      <c r="BYD110" s="351"/>
      <c r="BYE110" s="138"/>
      <c r="BYF110" s="153"/>
      <c r="BYG110" s="111"/>
      <c r="BYH110" s="351"/>
      <c r="BYI110" s="138"/>
      <c r="BYJ110" s="153"/>
      <c r="BYK110" s="111"/>
      <c r="BYL110" s="351"/>
      <c r="BYM110" s="138"/>
      <c r="BYN110" s="153"/>
      <c r="BYO110" s="111"/>
      <c r="BYP110" s="351"/>
      <c r="BYQ110" s="138"/>
      <c r="BYR110" s="153"/>
      <c r="BYS110" s="111"/>
      <c r="BYT110" s="351"/>
      <c r="BYU110" s="138"/>
      <c r="BYV110" s="153"/>
      <c r="BYW110" s="111"/>
      <c r="BYX110" s="351"/>
      <c r="BYY110" s="138"/>
      <c r="BYZ110" s="153"/>
      <c r="BZA110" s="111"/>
      <c r="BZB110" s="351"/>
      <c r="BZC110" s="138"/>
      <c r="BZD110" s="153"/>
      <c r="BZE110" s="111"/>
      <c r="BZF110" s="351"/>
      <c r="BZG110" s="138"/>
      <c r="BZH110" s="153"/>
      <c r="BZI110" s="111"/>
      <c r="BZJ110" s="351"/>
      <c r="BZK110" s="138"/>
      <c r="BZL110" s="153"/>
      <c r="BZM110" s="111"/>
      <c r="BZN110" s="351"/>
      <c r="BZO110" s="138"/>
      <c r="BZP110" s="153"/>
      <c r="BZQ110" s="111"/>
      <c r="BZR110" s="351"/>
      <c r="BZS110" s="138"/>
      <c r="BZT110" s="153"/>
      <c r="BZU110" s="111"/>
      <c r="BZV110" s="351"/>
      <c r="BZW110" s="138"/>
      <c r="BZX110" s="153"/>
      <c r="BZY110" s="111"/>
      <c r="BZZ110" s="351"/>
      <c r="CAA110" s="138"/>
      <c r="CAB110" s="153"/>
      <c r="CAC110" s="111"/>
      <c r="CAD110" s="351"/>
      <c r="CAE110" s="138"/>
      <c r="CAF110" s="153"/>
      <c r="CAG110" s="111"/>
      <c r="CAH110" s="351"/>
      <c r="CAI110" s="138"/>
      <c r="CAJ110" s="153"/>
      <c r="CAK110" s="111"/>
      <c r="CAL110" s="351"/>
      <c r="CAM110" s="138"/>
      <c r="CAN110" s="153"/>
      <c r="CAO110" s="111"/>
      <c r="CAP110" s="351"/>
      <c r="CAQ110" s="138"/>
      <c r="CAR110" s="153"/>
      <c r="CAS110" s="111"/>
      <c r="CAT110" s="351"/>
      <c r="CAU110" s="138"/>
      <c r="CAV110" s="153"/>
      <c r="CAW110" s="111"/>
      <c r="CAX110" s="351"/>
      <c r="CAY110" s="138"/>
      <c r="CAZ110" s="153"/>
      <c r="CBA110" s="111"/>
      <c r="CBB110" s="351"/>
      <c r="CBC110" s="138"/>
      <c r="CBD110" s="153"/>
      <c r="CBE110" s="111"/>
      <c r="CBF110" s="351"/>
      <c r="CBG110" s="138"/>
      <c r="CBH110" s="153"/>
      <c r="CBI110" s="111"/>
      <c r="CBJ110" s="351"/>
      <c r="CBK110" s="138"/>
      <c r="CBL110" s="153"/>
      <c r="CBM110" s="111"/>
      <c r="CBN110" s="351"/>
      <c r="CBO110" s="138"/>
      <c r="CBP110" s="153"/>
      <c r="CBQ110" s="111"/>
      <c r="CBR110" s="351"/>
      <c r="CBS110" s="138"/>
      <c r="CBT110" s="153"/>
      <c r="CBU110" s="111"/>
      <c r="CBV110" s="351"/>
      <c r="CBW110" s="138"/>
      <c r="CBX110" s="153"/>
      <c r="CBY110" s="111"/>
      <c r="CBZ110" s="351"/>
      <c r="CCA110" s="138"/>
      <c r="CCB110" s="153"/>
      <c r="CCC110" s="111"/>
      <c r="CCD110" s="351"/>
      <c r="CCE110" s="138"/>
      <c r="CCF110" s="153"/>
      <c r="CCG110" s="111"/>
      <c r="CCH110" s="351"/>
      <c r="CCI110" s="138"/>
      <c r="CCJ110" s="153"/>
      <c r="CCK110" s="111"/>
      <c r="CCL110" s="351"/>
      <c r="CCM110" s="138"/>
      <c r="CCN110" s="153"/>
      <c r="CCO110" s="111"/>
      <c r="CCP110" s="351"/>
      <c r="CCQ110" s="138"/>
      <c r="CCR110" s="153"/>
      <c r="CCS110" s="111"/>
      <c r="CCT110" s="351"/>
      <c r="CCU110" s="138"/>
      <c r="CCV110" s="153"/>
      <c r="CCW110" s="111"/>
      <c r="CCX110" s="351"/>
      <c r="CCY110" s="138"/>
      <c r="CCZ110" s="153"/>
      <c r="CDA110" s="111"/>
      <c r="CDB110" s="351"/>
      <c r="CDC110" s="138"/>
      <c r="CDD110" s="153"/>
      <c r="CDE110" s="111"/>
      <c r="CDF110" s="351"/>
      <c r="CDG110" s="138"/>
      <c r="CDH110" s="153"/>
      <c r="CDI110" s="111"/>
      <c r="CDJ110" s="351"/>
      <c r="CDK110" s="138"/>
      <c r="CDL110" s="153"/>
      <c r="CDM110" s="111"/>
      <c r="CDN110" s="351"/>
      <c r="CDO110" s="138"/>
      <c r="CDP110" s="153"/>
      <c r="CDQ110" s="111"/>
      <c r="CDR110" s="351"/>
      <c r="CDS110" s="138"/>
      <c r="CDT110" s="153"/>
      <c r="CDU110" s="111"/>
      <c r="CDV110" s="351"/>
      <c r="CDW110" s="138"/>
      <c r="CDX110" s="153"/>
      <c r="CDY110" s="111"/>
      <c r="CDZ110" s="351"/>
      <c r="CEA110" s="138"/>
      <c r="CEB110" s="153"/>
      <c r="CEC110" s="111"/>
      <c r="CED110" s="351"/>
      <c r="CEE110" s="138"/>
      <c r="CEF110" s="153"/>
      <c r="CEG110" s="111"/>
      <c r="CEH110" s="351"/>
      <c r="CEI110" s="138"/>
      <c r="CEJ110" s="153"/>
      <c r="CEK110" s="111"/>
      <c r="CEL110" s="351"/>
      <c r="CEM110" s="138"/>
      <c r="CEN110" s="153"/>
      <c r="CEO110" s="111"/>
      <c r="CEP110" s="351"/>
      <c r="CEQ110" s="138"/>
      <c r="CER110" s="153"/>
      <c r="CES110" s="111"/>
      <c r="CET110" s="351"/>
      <c r="CEU110" s="138"/>
      <c r="CEV110" s="153"/>
      <c r="CEW110" s="111"/>
      <c r="CEX110" s="351"/>
      <c r="CEY110" s="138"/>
      <c r="CEZ110" s="153"/>
      <c r="CFA110" s="111"/>
      <c r="CFB110" s="351"/>
      <c r="CFC110" s="138"/>
      <c r="CFD110" s="153"/>
      <c r="CFE110" s="111"/>
      <c r="CFF110" s="351"/>
      <c r="CFG110" s="138"/>
      <c r="CFH110" s="153"/>
      <c r="CFI110" s="111"/>
      <c r="CFJ110" s="351"/>
      <c r="CFK110" s="138"/>
      <c r="CFL110" s="153"/>
      <c r="CFM110" s="111"/>
      <c r="CFN110" s="351"/>
      <c r="CFO110" s="138"/>
      <c r="CFP110" s="153"/>
      <c r="CFQ110" s="111"/>
      <c r="CFR110" s="351"/>
      <c r="CFS110" s="138"/>
      <c r="CFT110" s="153"/>
      <c r="CFU110" s="111"/>
      <c r="CFV110" s="351"/>
      <c r="CFW110" s="138"/>
      <c r="CFX110" s="153"/>
      <c r="CFY110" s="111"/>
      <c r="CFZ110" s="351"/>
      <c r="CGA110" s="138"/>
      <c r="CGB110" s="153"/>
      <c r="CGC110" s="111"/>
      <c r="CGD110" s="351"/>
      <c r="CGE110" s="138"/>
      <c r="CGF110" s="153"/>
      <c r="CGG110" s="111"/>
      <c r="CGH110" s="351"/>
      <c r="CGI110" s="138"/>
      <c r="CGJ110" s="153"/>
      <c r="CGK110" s="111"/>
      <c r="CGL110" s="351"/>
      <c r="CGM110" s="138"/>
      <c r="CGN110" s="153"/>
      <c r="CGO110" s="111"/>
      <c r="CGP110" s="351"/>
      <c r="CGQ110" s="138"/>
      <c r="CGR110" s="153"/>
      <c r="CGS110" s="111"/>
      <c r="CGT110" s="351"/>
      <c r="CGU110" s="138"/>
      <c r="CGV110" s="153"/>
      <c r="CGW110" s="111"/>
      <c r="CGX110" s="351"/>
      <c r="CGY110" s="138"/>
      <c r="CGZ110" s="153"/>
      <c r="CHA110" s="111"/>
      <c r="CHB110" s="351"/>
      <c r="CHC110" s="138"/>
      <c r="CHD110" s="153"/>
      <c r="CHE110" s="111"/>
      <c r="CHF110" s="351"/>
      <c r="CHG110" s="138"/>
      <c r="CHH110" s="153"/>
      <c r="CHI110" s="111"/>
      <c r="CHJ110" s="351"/>
      <c r="CHK110" s="138"/>
      <c r="CHL110" s="153"/>
      <c r="CHM110" s="111"/>
      <c r="CHN110" s="351"/>
      <c r="CHO110" s="138"/>
      <c r="CHP110" s="153"/>
      <c r="CHQ110" s="111"/>
      <c r="CHR110" s="351"/>
      <c r="CHS110" s="138"/>
      <c r="CHT110" s="153"/>
      <c r="CHU110" s="111"/>
      <c r="CHV110" s="351"/>
      <c r="CHW110" s="138"/>
      <c r="CHX110" s="153"/>
      <c r="CHY110" s="111"/>
      <c r="CHZ110" s="351"/>
      <c r="CIA110" s="138"/>
      <c r="CIB110" s="153"/>
      <c r="CIC110" s="111"/>
      <c r="CID110" s="351"/>
      <c r="CIE110" s="138"/>
      <c r="CIF110" s="153"/>
      <c r="CIG110" s="111"/>
      <c r="CIH110" s="351"/>
      <c r="CII110" s="138"/>
      <c r="CIJ110" s="153"/>
      <c r="CIK110" s="111"/>
      <c r="CIL110" s="351"/>
      <c r="CIM110" s="138"/>
      <c r="CIN110" s="153"/>
      <c r="CIO110" s="111"/>
      <c r="CIP110" s="351"/>
      <c r="CIQ110" s="138"/>
      <c r="CIR110" s="153"/>
      <c r="CIS110" s="111"/>
      <c r="CIT110" s="351"/>
      <c r="CIU110" s="138"/>
      <c r="CIV110" s="153"/>
      <c r="CIW110" s="111"/>
      <c r="CIX110" s="351"/>
      <c r="CIY110" s="138"/>
      <c r="CIZ110" s="153"/>
      <c r="CJA110" s="111"/>
      <c r="CJB110" s="351"/>
      <c r="CJC110" s="138"/>
      <c r="CJD110" s="153"/>
      <c r="CJE110" s="111"/>
      <c r="CJF110" s="351"/>
      <c r="CJG110" s="138"/>
      <c r="CJH110" s="153"/>
      <c r="CJI110" s="111"/>
      <c r="CJJ110" s="351"/>
      <c r="CJK110" s="138"/>
      <c r="CJL110" s="153"/>
      <c r="CJM110" s="111"/>
      <c r="CJN110" s="351"/>
      <c r="CJO110" s="138"/>
      <c r="CJP110" s="153"/>
      <c r="CJQ110" s="111"/>
      <c r="CJR110" s="351"/>
      <c r="CJS110" s="138"/>
      <c r="CJT110" s="153"/>
      <c r="CJU110" s="111"/>
      <c r="CJV110" s="351"/>
      <c r="CJW110" s="138"/>
      <c r="CJX110" s="153"/>
      <c r="CJY110" s="111"/>
      <c r="CJZ110" s="351"/>
      <c r="CKA110" s="138"/>
      <c r="CKB110" s="153"/>
      <c r="CKC110" s="111"/>
      <c r="CKD110" s="351"/>
      <c r="CKE110" s="138"/>
      <c r="CKF110" s="153"/>
      <c r="CKG110" s="111"/>
      <c r="CKH110" s="351"/>
      <c r="CKI110" s="138"/>
      <c r="CKJ110" s="153"/>
      <c r="CKK110" s="111"/>
      <c r="CKL110" s="351"/>
      <c r="CKM110" s="138"/>
      <c r="CKN110" s="153"/>
      <c r="CKO110" s="111"/>
      <c r="CKP110" s="351"/>
      <c r="CKQ110" s="138"/>
      <c r="CKR110" s="153"/>
      <c r="CKS110" s="111"/>
      <c r="CKT110" s="351"/>
      <c r="CKU110" s="138"/>
      <c r="CKV110" s="153"/>
      <c r="CKW110" s="111"/>
      <c r="CKX110" s="351"/>
      <c r="CKY110" s="138"/>
      <c r="CKZ110" s="153"/>
      <c r="CLA110" s="111"/>
      <c r="CLB110" s="351"/>
      <c r="CLC110" s="138"/>
      <c r="CLD110" s="153"/>
      <c r="CLE110" s="111"/>
      <c r="CLF110" s="351"/>
      <c r="CLG110" s="138"/>
      <c r="CLH110" s="153"/>
      <c r="CLI110" s="111"/>
      <c r="CLJ110" s="351"/>
      <c r="CLK110" s="138"/>
      <c r="CLL110" s="153"/>
      <c r="CLM110" s="111"/>
      <c r="CLN110" s="351"/>
      <c r="CLO110" s="138"/>
      <c r="CLP110" s="153"/>
      <c r="CLQ110" s="111"/>
      <c r="CLR110" s="351"/>
      <c r="CLS110" s="138"/>
      <c r="CLT110" s="153"/>
      <c r="CLU110" s="111"/>
      <c r="CLV110" s="351"/>
      <c r="CLW110" s="138"/>
      <c r="CLX110" s="153"/>
      <c r="CLY110" s="111"/>
      <c r="CLZ110" s="351"/>
      <c r="CMA110" s="138"/>
      <c r="CMB110" s="153"/>
      <c r="CMC110" s="111"/>
      <c r="CMD110" s="351"/>
      <c r="CME110" s="138"/>
      <c r="CMF110" s="153"/>
      <c r="CMG110" s="111"/>
      <c r="CMH110" s="351"/>
      <c r="CMI110" s="138"/>
      <c r="CMJ110" s="153"/>
      <c r="CMK110" s="111"/>
      <c r="CML110" s="351"/>
      <c r="CMM110" s="138"/>
      <c r="CMN110" s="153"/>
      <c r="CMO110" s="111"/>
      <c r="CMP110" s="351"/>
      <c r="CMQ110" s="138"/>
      <c r="CMR110" s="153"/>
      <c r="CMS110" s="111"/>
      <c r="CMT110" s="351"/>
      <c r="CMU110" s="138"/>
      <c r="CMV110" s="153"/>
      <c r="CMW110" s="111"/>
      <c r="CMX110" s="351"/>
      <c r="CMY110" s="138"/>
      <c r="CMZ110" s="153"/>
      <c r="CNA110" s="111"/>
      <c r="CNB110" s="351"/>
      <c r="CNC110" s="138"/>
      <c r="CND110" s="153"/>
      <c r="CNE110" s="111"/>
      <c r="CNF110" s="351"/>
      <c r="CNG110" s="138"/>
      <c r="CNH110" s="153"/>
      <c r="CNI110" s="111"/>
      <c r="CNJ110" s="351"/>
      <c r="CNK110" s="138"/>
      <c r="CNL110" s="153"/>
      <c r="CNM110" s="111"/>
      <c r="CNN110" s="351"/>
      <c r="CNO110" s="138"/>
      <c r="CNP110" s="153"/>
      <c r="CNQ110" s="111"/>
      <c r="CNR110" s="351"/>
      <c r="CNS110" s="138"/>
      <c r="CNT110" s="153"/>
      <c r="CNU110" s="111"/>
      <c r="CNV110" s="351"/>
      <c r="CNW110" s="138"/>
      <c r="CNX110" s="153"/>
      <c r="CNY110" s="111"/>
      <c r="CNZ110" s="351"/>
      <c r="COA110" s="138"/>
      <c r="COB110" s="153"/>
      <c r="COC110" s="111"/>
      <c r="COD110" s="351"/>
      <c r="COE110" s="138"/>
      <c r="COF110" s="153"/>
      <c r="COG110" s="111"/>
      <c r="COH110" s="351"/>
      <c r="COI110" s="138"/>
      <c r="COJ110" s="153"/>
      <c r="COK110" s="111"/>
      <c r="COL110" s="351"/>
      <c r="COM110" s="138"/>
      <c r="CON110" s="153"/>
      <c r="COO110" s="111"/>
      <c r="COP110" s="351"/>
      <c r="COQ110" s="138"/>
      <c r="COR110" s="153"/>
      <c r="COS110" s="111"/>
      <c r="COT110" s="351"/>
      <c r="COU110" s="138"/>
      <c r="COV110" s="153"/>
      <c r="COW110" s="111"/>
      <c r="COX110" s="351"/>
      <c r="COY110" s="138"/>
      <c r="COZ110" s="153"/>
      <c r="CPA110" s="111"/>
      <c r="CPB110" s="351"/>
      <c r="CPC110" s="138"/>
      <c r="CPD110" s="153"/>
      <c r="CPE110" s="111"/>
      <c r="CPF110" s="351"/>
      <c r="CPG110" s="138"/>
      <c r="CPH110" s="153"/>
      <c r="CPI110" s="111"/>
      <c r="CPJ110" s="351"/>
      <c r="CPK110" s="138"/>
      <c r="CPL110" s="153"/>
      <c r="CPM110" s="111"/>
      <c r="CPN110" s="351"/>
      <c r="CPO110" s="138"/>
      <c r="CPP110" s="153"/>
      <c r="CPQ110" s="111"/>
      <c r="CPR110" s="351"/>
      <c r="CPS110" s="138"/>
      <c r="CPT110" s="153"/>
      <c r="CPU110" s="111"/>
      <c r="CPV110" s="351"/>
      <c r="CPW110" s="138"/>
      <c r="CPX110" s="153"/>
      <c r="CPY110" s="111"/>
      <c r="CPZ110" s="351"/>
      <c r="CQA110" s="138"/>
      <c r="CQB110" s="153"/>
      <c r="CQC110" s="111"/>
      <c r="CQD110" s="351"/>
      <c r="CQE110" s="138"/>
      <c r="CQF110" s="153"/>
      <c r="CQG110" s="111"/>
      <c r="CQH110" s="351"/>
      <c r="CQI110" s="138"/>
      <c r="CQJ110" s="153"/>
      <c r="CQK110" s="111"/>
      <c r="CQL110" s="351"/>
      <c r="CQM110" s="138"/>
      <c r="CQN110" s="153"/>
      <c r="CQO110" s="111"/>
      <c r="CQP110" s="351"/>
      <c r="CQQ110" s="138"/>
      <c r="CQR110" s="153"/>
      <c r="CQS110" s="111"/>
      <c r="CQT110" s="351"/>
      <c r="CQU110" s="138"/>
      <c r="CQV110" s="153"/>
      <c r="CQW110" s="111"/>
      <c r="CQX110" s="351"/>
      <c r="CQY110" s="138"/>
      <c r="CQZ110" s="153"/>
      <c r="CRA110" s="111"/>
      <c r="CRB110" s="351"/>
      <c r="CRC110" s="138"/>
      <c r="CRD110" s="153"/>
      <c r="CRE110" s="111"/>
      <c r="CRF110" s="351"/>
      <c r="CRG110" s="138"/>
      <c r="CRH110" s="153"/>
      <c r="CRI110" s="111"/>
      <c r="CRJ110" s="351"/>
      <c r="CRK110" s="138"/>
      <c r="CRL110" s="153"/>
      <c r="CRM110" s="111"/>
      <c r="CRN110" s="351"/>
      <c r="CRO110" s="138"/>
      <c r="CRP110" s="153"/>
      <c r="CRQ110" s="111"/>
      <c r="CRR110" s="351"/>
      <c r="CRS110" s="138"/>
      <c r="CRT110" s="153"/>
      <c r="CRU110" s="111"/>
      <c r="CRV110" s="351"/>
      <c r="CRW110" s="138"/>
      <c r="CRX110" s="153"/>
      <c r="CRY110" s="111"/>
      <c r="CRZ110" s="351"/>
      <c r="CSA110" s="138"/>
      <c r="CSB110" s="153"/>
      <c r="CSC110" s="111"/>
      <c r="CSD110" s="351"/>
      <c r="CSE110" s="138"/>
      <c r="CSF110" s="153"/>
      <c r="CSG110" s="111"/>
      <c r="CSH110" s="351"/>
      <c r="CSI110" s="138"/>
      <c r="CSJ110" s="153"/>
      <c r="CSK110" s="111"/>
      <c r="CSL110" s="351"/>
      <c r="CSM110" s="138"/>
      <c r="CSN110" s="153"/>
      <c r="CSO110" s="111"/>
      <c r="CSP110" s="351"/>
      <c r="CSQ110" s="138"/>
      <c r="CSR110" s="153"/>
      <c r="CSS110" s="111"/>
      <c r="CST110" s="351"/>
      <c r="CSU110" s="138"/>
      <c r="CSV110" s="153"/>
      <c r="CSW110" s="111"/>
      <c r="CSX110" s="351"/>
      <c r="CSY110" s="138"/>
      <c r="CSZ110" s="153"/>
      <c r="CTA110" s="111"/>
      <c r="CTB110" s="351"/>
      <c r="CTC110" s="138"/>
      <c r="CTD110" s="153"/>
      <c r="CTE110" s="111"/>
      <c r="CTF110" s="351"/>
      <c r="CTG110" s="138"/>
      <c r="CTH110" s="153"/>
      <c r="CTI110" s="111"/>
      <c r="CTJ110" s="351"/>
      <c r="CTK110" s="138"/>
      <c r="CTL110" s="153"/>
      <c r="CTM110" s="111"/>
      <c r="CTN110" s="351"/>
      <c r="CTO110" s="138"/>
      <c r="CTP110" s="153"/>
      <c r="CTQ110" s="111"/>
      <c r="CTR110" s="351"/>
      <c r="CTS110" s="138"/>
      <c r="CTT110" s="153"/>
      <c r="CTU110" s="111"/>
      <c r="CTV110" s="351"/>
      <c r="CTW110" s="138"/>
      <c r="CTX110" s="153"/>
      <c r="CTY110" s="111"/>
      <c r="CTZ110" s="351"/>
      <c r="CUA110" s="138"/>
      <c r="CUB110" s="153"/>
      <c r="CUC110" s="111"/>
      <c r="CUD110" s="351"/>
      <c r="CUE110" s="138"/>
      <c r="CUF110" s="153"/>
      <c r="CUG110" s="111"/>
      <c r="CUH110" s="351"/>
      <c r="CUI110" s="138"/>
      <c r="CUJ110" s="153"/>
      <c r="CUK110" s="111"/>
      <c r="CUL110" s="351"/>
      <c r="CUM110" s="138"/>
      <c r="CUN110" s="153"/>
      <c r="CUO110" s="111"/>
      <c r="CUP110" s="351"/>
      <c r="CUQ110" s="138"/>
      <c r="CUR110" s="153"/>
      <c r="CUS110" s="111"/>
      <c r="CUT110" s="351"/>
      <c r="CUU110" s="138"/>
      <c r="CUV110" s="153"/>
      <c r="CUW110" s="111"/>
      <c r="CUX110" s="351"/>
      <c r="CUY110" s="138"/>
      <c r="CUZ110" s="153"/>
      <c r="CVA110" s="111"/>
      <c r="CVB110" s="351"/>
      <c r="CVC110" s="138"/>
      <c r="CVD110" s="153"/>
      <c r="CVE110" s="111"/>
      <c r="CVF110" s="351"/>
      <c r="CVG110" s="138"/>
      <c r="CVH110" s="153"/>
      <c r="CVI110" s="111"/>
      <c r="CVJ110" s="351"/>
      <c r="CVK110" s="138"/>
      <c r="CVL110" s="153"/>
      <c r="CVM110" s="111"/>
      <c r="CVN110" s="351"/>
      <c r="CVO110" s="138"/>
      <c r="CVP110" s="153"/>
      <c r="CVQ110" s="111"/>
      <c r="CVR110" s="351"/>
      <c r="CVS110" s="138"/>
      <c r="CVT110" s="153"/>
      <c r="CVU110" s="111"/>
      <c r="CVV110" s="351"/>
      <c r="CVW110" s="138"/>
      <c r="CVX110" s="153"/>
      <c r="CVY110" s="111"/>
      <c r="CVZ110" s="351"/>
      <c r="CWA110" s="138"/>
      <c r="CWB110" s="153"/>
      <c r="CWC110" s="111"/>
      <c r="CWD110" s="351"/>
      <c r="CWE110" s="138"/>
      <c r="CWF110" s="153"/>
      <c r="CWG110" s="111"/>
      <c r="CWH110" s="351"/>
      <c r="CWI110" s="138"/>
      <c r="CWJ110" s="153"/>
      <c r="CWK110" s="111"/>
      <c r="CWL110" s="351"/>
      <c r="CWM110" s="138"/>
      <c r="CWN110" s="153"/>
      <c r="CWO110" s="111"/>
      <c r="CWP110" s="351"/>
      <c r="CWQ110" s="138"/>
      <c r="CWR110" s="153"/>
      <c r="CWS110" s="111"/>
      <c r="CWT110" s="351"/>
      <c r="CWU110" s="138"/>
      <c r="CWV110" s="153"/>
      <c r="CWW110" s="111"/>
      <c r="CWX110" s="351"/>
      <c r="CWY110" s="138"/>
      <c r="CWZ110" s="153"/>
      <c r="CXA110" s="111"/>
      <c r="CXB110" s="351"/>
      <c r="CXC110" s="138"/>
      <c r="CXD110" s="153"/>
      <c r="CXE110" s="111"/>
      <c r="CXF110" s="351"/>
      <c r="CXG110" s="138"/>
      <c r="CXH110" s="153"/>
      <c r="CXI110" s="111"/>
      <c r="CXJ110" s="351"/>
      <c r="CXK110" s="138"/>
      <c r="CXL110" s="153"/>
      <c r="CXM110" s="111"/>
      <c r="CXN110" s="351"/>
      <c r="CXO110" s="138"/>
      <c r="CXP110" s="153"/>
      <c r="CXQ110" s="111"/>
      <c r="CXR110" s="351"/>
      <c r="CXS110" s="138"/>
      <c r="CXT110" s="153"/>
      <c r="CXU110" s="111"/>
      <c r="CXV110" s="351"/>
      <c r="CXW110" s="138"/>
      <c r="CXX110" s="153"/>
      <c r="CXY110" s="111"/>
      <c r="CXZ110" s="351"/>
      <c r="CYA110" s="138"/>
      <c r="CYB110" s="153"/>
      <c r="CYC110" s="111"/>
      <c r="CYD110" s="351"/>
      <c r="CYE110" s="138"/>
      <c r="CYF110" s="153"/>
      <c r="CYG110" s="111"/>
      <c r="CYH110" s="351"/>
      <c r="CYI110" s="138"/>
      <c r="CYJ110" s="153"/>
      <c r="CYK110" s="111"/>
      <c r="CYL110" s="351"/>
      <c r="CYM110" s="138"/>
      <c r="CYN110" s="153"/>
      <c r="CYO110" s="111"/>
      <c r="CYP110" s="351"/>
      <c r="CYQ110" s="138"/>
      <c r="CYR110" s="153"/>
      <c r="CYS110" s="111"/>
      <c r="CYT110" s="351"/>
      <c r="CYU110" s="138"/>
      <c r="CYV110" s="153"/>
      <c r="CYW110" s="111"/>
      <c r="CYX110" s="351"/>
      <c r="CYY110" s="138"/>
      <c r="CYZ110" s="153"/>
      <c r="CZA110" s="111"/>
      <c r="CZB110" s="351"/>
      <c r="CZC110" s="138"/>
      <c r="CZD110" s="153"/>
      <c r="CZE110" s="111"/>
      <c r="CZF110" s="351"/>
      <c r="CZG110" s="138"/>
      <c r="CZH110" s="153"/>
      <c r="CZI110" s="111"/>
      <c r="CZJ110" s="351"/>
      <c r="CZK110" s="138"/>
      <c r="CZL110" s="153"/>
      <c r="CZM110" s="111"/>
      <c r="CZN110" s="351"/>
      <c r="CZO110" s="138"/>
      <c r="CZP110" s="153"/>
      <c r="CZQ110" s="111"/>
      <c r="CZR110" s="351"/>
      <c r="CZS110" s="138"/>
      <c r="CZT110" s="153"/>
      <c r="CZU110" s="111"/>
      <c r="CZV110" s="351"/>
      <c r="CZW110" s="138"/>
      <c r="CZX110" s="153"/>
      <c r="CZY110" s="111"/>
      <c r="CZZ110" s="351"/>
      <c r="DAA110" s="138"/>
      <c r="DAB110" s="153"/>
      <c r="DAC110" s="111"/>
      <c r="DAD110" s="351"/>
      <c r="DAE110" s="138"/>
      <c r="DAF110" s="153"/>
      <c r="DAG110" s="111"/>
      <c r="DAH110" s="351"/>
      <c r="DAI110" s="138"/>
      <c r="DAJ110" s="153"/>
      <c r="DAK110" s="111"/>
      <c r="DAL110" s="351"/>
      <c r="DAM110" s="138"/>
      <c r="DAN110" s="153"/>
      <c r="DAO110" s="111"/>
      <c r="DAP110" s="351"/>
      <c r="DAQ110" s="138"/>
      <c r="DAR110" s="153"/>
      <c r="DAS110" s="111"/>
      <c r="DAT110" s="351"/>
      <c r="DAU110" s="138"/>
      <c r="DAV110" s="153"/>
      <c r="DAW110" s="111"/>
      <c r="DAX110" s="351"/>
      <c r="DAY110" s="138"/>
      <c r="DAZ110" s="153"/>
      <c r="DBA110" s="111"/>
      <c r="DBB110" s="351"/>
      <c r="DBC110" s="138"/>
      <c r="DBD110" s="153"/>
      <c r="DBE110" s="111"/>
      <c r="DBF110" s="351"/>
      <c r="DBG110" s="138"/>
      <c r="DBH110" s="153"/>
      <c r="DBI110" s="111"/>
      <c r="DBJ110" s="351"/>
      <c r="DBK110" s="138"/>
      <c r="DBL110" s="153"/>
      <c r="DBM110" s="111"/>
      <c r="DBN110" s="351"/>
      <c r="DBO110" s="138"/>
      <c r="DBP110" s="153"/>
      <c r="DBQ110" s="111"/>
      <c r="DBR110" s="351"/>
      <c r="DBS110" s="138"/>
      <c r="DBT110" s="153"/>
      <c r="DBU110" s="111"/>
      <c r="DBV110" s="351"/>
      <c r="DBW110" s="138"/>
      <c r="DBX110" s="153"/>
      <c r="DBY110" s="111"/>
      <c r="DBZ110" s="351"/>
      <c r="DCA110" s="138"/>
      <c r="DCB110" s="153"/>
      <c r="DCC110" s="111"/>
      <c r="DCD110" s="351"/>
      <c r="DCE110" s="138"/>
      <c r="DCF110" s="153"/>
      <c r="DCG110" s="111"/>
      <c r="DCH110" s="351"/>
      <c r="DCI110" s="138"/>
      <c r="DCJ110" s="153"/>
      <c r="DCK110" s="111"/>
      <c r="DCL110" s="351"/>
      <c r="DCM110" s="138"/>
      <c r="DCN110" s="153"/>
      <c r="DCO110" s="111"/>
      <c r="DCP110" s="351"/>
      <c r="DCQ110" s="138"/>
      <c r="DCR110" s="153"/>
      <c r="DCS110" s="111"/>
      <c r="DCT110" s="351"/>
      <c r="DCU110" s="138"/>
      <c r="DCV110" s="153"/>
      <c r="DCW110" s="111"/>
      <c r="DCX110" s="351"/>
      <c r="DCY110" s="138"/>
      <c r="DCZ110" s="153"/>
      <c r="DDA110" s="111"/>
      <c r="DDB110" s="351"/>
      <c r="DDC110" s="138"/>
      <c r="DDD110" s="153"/>
      <c r="DDE110" s="111"/>
      <c r="DDF110" s="351"/>
      <c r="DDG110" s="138"/>
      <c r="DDH110" s="153"/>
      <c r="DDI110" s="111"/>
      <c r="DDJ110" s="351"/>
      <c r="DDK110" s="138"/>
      <c r="DDL110" s="153"/>
      <c r="DDM110" s="111"/>
      <c r="DDN110" s="351"/>
      <c r="DDO110" s="138"/>
      <c r="DDP110" s="153"/>
      <c r="DDQ110" s="111"/>
      <c r="DDR110" s="351"/>
      <c r="DDS110" s="138"/>
      <c r="DDT110" s="153"/>
      <c r="DDU110" s="111"/>
      <c r="DDV110" s="351"/>
      <c r="DDW110" s="138"/>
      <c r="DDX110" s="153"/>
      <c r="DDY110" s="111"/>
      <c r="DDZ110" s="351"/>
      <c r="DEA110" s="138"/>
      <c r="DEB110" s="153"/>
      <c r="DEC110" s="111"/>
      <c r="DED110" s="351"/>
      <c r="DEE110" s="138"/>
      <c r="DEF110" s="153"/>
      <c r="DEG110" s="111"/>
      <c r="DEH110" s="351"/>
      <c r="DEI110" s="138"/>
      <c r="DEJ110" s="153"/>
      <c r="DEK110" s="111"/>
      <c r="DEL110" s="351"/>
      <c r="DEM110" s="138"/>
      <c r="DEN110" s="153"/>
      <c r="DEO110" s="111"/>
      <c r="DEP110" s="351"/>
      <c r="DEQ110" s="138"/>
      <c r="DER110" s="153"/>
      <c r="DES110" s="111"/>
      <c r="DET110" s="351"/>
      <c r="DEU110" s="138"/>
      <c r="DEV110" s="153"/>
      <c r="DEW110" s="111"/>
      <c r="DEX110" s="351"/>
      <c r="DEY110" s="138"/>
      <c r="DEZ110" s="153"/>
      <c r="DFA110" s="111"/>
      <c r="DFB110" s="351"/>
      <c r="DFC110" s="138"/>
      <c r="DFD110" s="153"/>
      <c r="DFE110" s="111"/>
      <c r="DFF110" s="351"/>
      <c r="DFG110" s="138"/>
      <c r="DFH110" s="153"/>
      <c r="DFI110" s="111"/>
      <c r="DFJ110" s="351"/>
      <c r="DFK110" s="138"/>
      <c r="DFL110" s="153"/>
      <c r="DFM110" s="111"/>
      <c r="DFN110" s="351"/>
      <c r="DFO110" s="138"/>
      <c r="DFP110" s="153"/>
      <c r="DFQ110" s="111"/>
      <c r="DFR110" s="351"/>
      <c r="DFS110" s="138"/>
      <c r="DFT110" s="153"/>
      <c r="DFU110" s="111"/>
      <c r="DFV110" s="351"/>
      <c r="DFW110" s="138"/>
      <c r="DFX110" s="153"/>
      <c r="DFY110" s="111"/>
      <c r="DFZ110" s="351"/>
      <c r="DGA110" s="138"/>
      <c r="DGB110" s="153"/>
      <c r="DGC110" s="111"/>
      <c r="DGD110" s="351"/>
      <c r="DGE110" s="138"/>
      <c r="DGF110" s="153"/>
      <c r="DGG110" s="111"/>
      <c r="DGH110" s="351"/>
      <c r="DGI110" s="138"/>
      <c r="DGJ110" s="153"/>
      <c r="DGK110" s="111"/>
      <c r="DGL110" s="351"/>
      <c r="DGM110" s="138"/>
      <c r="DGN110" s="153"/>
      <c r="DGO110" s="111"/>
      <c r="DGP110" s="351"/>
      <c r="DGQ110" s="138"/>
      <c r="DGR110" s="153"/>
      <c r="DGS110" s="111"/>
      <c r="DGT110" s="351"/>
      <c r="DGU110" s="138"/>
      <c r="DGV110" s="153"/>
      <c r="DGW110" s="111"/>
      <c r="DGX110" s="351"/>
      <c r="DGY110" s="138"/>
      <c r="DGZ110" s="153"/>
      <c r="DHA110" s="111"/>
      <c r="DHB110" s="351"/>
      <c r="DHC110" s="138"/>
      <c r="DHD110" s="153"/>
      <c r="DHE110" s="111"/>
      <c r="DHF110" s="351"/>
      <c r="DHG110" s="138"/>
      <c r="DHH110" s="153"/>
      <c r="DHI110" s="111"/>
      <c r="DHJ110" s="351"/>
      <c r="DHK110" s="138"/>
      <c r="DHL110" s="153"/>
      <c r="DHM110" s="111"/>
      <c r="DHN110" s="351"/>
      <c r="DHO110" s="138"/>
      <c r="DHP110" s="153"/>
      <c r="DHQ110" s="111"/>
      <c r="DHR110" s="351"/>
      <c r="DHS110" s="138"/>
      <c r="DHT110" s="153"/>
      <c r="DHU110" s="111"/>
      <c r="DHV110" s="351"/>
      <c r="DHW110" s="138"/>
      <c r="DHX110" s="153"/>
      <c r="DHY110" s="111"/>
      <c r="DHZ110" s="351"/>
      <c r="DIA110" s="138"/>
      <c r="DIB110" s="153"/>
      <c r="DIC110" s="111"/>
      <c r="DID110" s="351"/>
      <c r="DIE110" s="138"/>
      <c r="DIF110" s="153"/>
      <c r="DIG110" s="111"/>
      <c r="DIH110" s="351"/>
      <c r="DII110" s="138"/>
      <c r="DIJ110" s="153"/>
      <c r="DIK110" s="111"/>
      <c r="DIL110" s="351"/>
      <c r="DIM110" s="138"/>
      <c r="DIN110" s="153"/>
      <c r="DIO110" s="111"/>
      <c r="DIP110" s="351"/>
      <c r="DIQ110" s="138"/>
      <c r="DIR110" s="153"/>
      <c r="DIS110" s="111"/>
      <c r="DIT110" s="351"/>
      <c r="DIU110" s="138"/>
      <c r="DIV110" s="153"/>
      <c r="DIW110" s="111"/>
      <c r="DIX110" s="351"/>
      <c r="DIY110" s="138"/>
      <c r="DIZ110" s="153"/>
      <c r="DJA110" s="111"/>
      <c r="DJB110" s="351"/>
      <c r="DJC110" s="138"/>
      <c r="DJD110" s="153"/>
      <c r="DJE110" s="111"/>
      <c r="DJF110" s="351"/>
      <c r="DJG110" s="138"/>
      <c r="DJH110" s="153"/>
      <c r="DJI110" s="111"/>
      <c r="DJJ110" s="351"/>
      <c r="DJK110" s="138"/>
      <c r="DJL110" s="153"/>
      <c r="DJM110" s="111"/>
      <c r="DJN110" s="351"/>
      <c r="DJO110" s="138"/>
      <c r="DJP110" s="153"/>
      <c r="DJQ110" s="111"/>
      <c r="DJR110" s="351"/>
      <c r="DJS110" s="138"/>
      <c r="DJT110" s="153"/>
      <c r="DJU110" s="111"/>
      <c r="DJV110" s="351"/>
      <c r="DJW110" s="138"/>
      <c r="DJX110" s="153"/>
      <c r="DJY110" s="111"/>
      <c r="DJZ110" s="351"/>
      <c r="DKA110" s="138"/>
      <c r="DKB110" s="153"/>
      <c r="DKC110" s="111"/>
      <c r="DKD110" s="351"/>
      <c r="DKE110" s="138"/>
      <c r="DKF110" s="153"/>
      <c r="DKG110" s="111"/>
      <c r="DKH110" s="351"/>
      <c r="DKI110" s="138"/>
      <c r="DKJ110" s="153"/>
      <c r="DKK110" s="111"/>
      <c r="DKL110" s="351"/>
      <c r="DKM110" s="138"/>
      <c r="DKN110" s="153"/>
      <c r="DKO110" s="111"/>
      <c r="DKP110" s="351"/>
      <c r="DKQ110" s="138"/>
      <c r="DKR110" s="153"/>
      <c r="DKS110" s="111"/>
      <c r="DKT110" s="351"/>
      <c r="DKU110" s="138"/>
      <c r="DKV110" s="153"/>
      <c r="DKW110" s="111"/>
      <c r="DKX110" s="351"/>
      <c r="DKY110" s="138"/>
      <c r="DKZ110" s="153"/>
      <c r="DLA110" s="111"/>
      <c r="DLB110" s="351"/>
      <c r="DLC110" s="138"/>
      <c r="DLD110" s="153"/>
      <c r="DLE110" s="111"/>
      <c r="DLF110" s="351"/>
      <c r="DLG110" s="138"/>
      <c r="DLH110" s="153"/>
      <c r="DLI110" s="111"/>
      <c r="DLJ110" s="351"/>
      <c r="DLK110" s="138"/>
      <c r="DLL110" s="153"/>
      <c r="DLM110" s="111"/>
      <c r="DLN110" s="351"/>
      <c r="DLO110" s="138"/>
      <c r="DLP110" s="153"/>
      <c r="DLQ110" s="111"/>
      <c r="DLR110" s="351"/>
      <c r="DLS110" s="138"/>
      <c r="DLT110" s="153"/>
      <c r="DLU110" s="111"/>
      <c r="DLV110" s="351"/>
      <c r="DLW110" s="138"/>
      <c r="DLX110" s="153"/>
      <c r="DLY110" s="111"/>
      <c r="DLZ110" s="351"/>
      <c r="DMA110" s="138"/>
      <c r="DMB110" s="153"/>
      <c r="DMC110" s="111"/>
      <c r="DMD110" s="351"/>
      <c r="DME110" s="138"/>
      <c r="DMF110" s="153"/>
      <c r="DMG110" s="111"/>
      <c r="DMH110" s="351"/>
      <c r="DMI110" s="138"/>
      <c r="DMJ110" s="153"/>
      <c r="DMK110" s="111"/>
      <c r="DML110" s="351"/>
      <c r="DMM110" s="138"/>
      <c r="DMN110" s="153"/>
      <c r="DMO110" s="111"/>
      <c r="DMP110" s="351"/>
      <c r="DMQ110" s="138"/>
      <c r="DMR110" s="153"/>
      <c r="DMS110" s="111"/>
      <c r="DMT110" s="351"/>
      <c r="DMU110" s="138"/>
      <c r="DMV110" s="153"/>
      <c r="DMW110" s="111"/>
      <c r="DMX110" s="351"/>
      <c r="DMY110" s="138"/>
      <c r="DMZ110" s="153"/>
      <c r="DNA110" s="111"/>
      <c r="DNB110" s="351"/>
      <c r="DNC110" s="138"/>
      <c r="DND110" s="153"/>
      <c r="DNE110" s="111"/>
      <c r="DNF110" s="351"/>
      <c r="DNG110" s="138"/>
      <c r="DNH110" s="153"/>
      <c r="DNI110" s="111"/>
      <c r="DNJ110" s="351"/>
      <c r="DNK110" s="138"/>
      <c r="DNL110" s="153"/>
      <c r="DNM110" s="111"/>
      <c r="DNN110" s="351"/>
      <c r="DNO110" s="138"/>
      <c r="DNP110" s="153"/>
      <c r="DNQ110" s="111"/>
      <c r="DNR110" s="351"/>
      <c r="DNS110" s="138"/>
      <c r="DNT110" s="153"/>
      <c r="DNU110" s="111"/>
      <c r="DNV110" s="351"/>
      <c r="DNW110" s="138"/>
      <c r="DNX110" s="153"/>
      <c r="DNY110" s="111"/>
      <c r="DNZ110" s="351"/>
      <c r="DOA110" s="138"/>
      <c r="DOB110" s="153"/>
      <c r="DOC110" s="111"/>
      <c r="DOD110" s="351"/>
      <c r="DOE110" s="138"/>
      <c r="DOF110" s="153"/>
      <c r="DOG110" s="111"/>
      <c r="DOH110" s="351"/>
      <c r="DOI110" s="138"/>
      <c r="DOJ110" s="153"/>
      <c r="DOK110" s="111"/>
      <c r="DOL110" s="351"/>
      <c r="DOM110" s="138"/>
      <c r="DON110" s="153"/>
      <c r="DOO110" s="111"/>
      <c r="DOP110" s="351"/>
      <c r="DOQ110" s="138"/>
      <c r="DOR110" s="153"/>
      <c r="DOS110" s="111"/>
      <c r="DOT110" s="351"/>
      <c r="DOU110" s="138"/>
      <c r="DOV110" s="153"/>
      <c r="DOW110" s="111"/>
      <c r="DOX110" s="351"/>
      <c r="DOY110" s="138"/>
      <c r="DOZ110" s="153"/>
      <c r="DPA110" s="111"/>
      <c r="DPB110" s="351"/>
      <c r="DPC110" s="138"/>
      <c r="DPD110" s="153"/>
      <c r="DPE110" s="111"/>
      <c r="DPF110" s="351"/>
      <c r="DPG110" s="138"/>
      <c r="DPH110" s="153"/>
      <c r="DPI110" s="111"/>
      <c r="DPJ110" s="351"/>
      <c r="DPK110" s="138"/>
      <c r="DPL110" s="153"/>
      <c r="DPM110" s="111"/>
      <c r="DPN110" s="351"/>
      <c r="DPO110" s="138"/>
      <c r="DPP110" s="153"/>
      <c r="DPQ110" s="111"/>
      <c r="DPR110" s="351"/>
      <c r="DPS110" s="138"/>
      <c r="DPT110" s="153"/>
      <c r="DPU110" s="111"/>
      <c r="DPV110" s="351"/>
      <c r="DPW110" s="138"/>
      <c r="DPX110" s="153"/>
      <c r="DPY110" s="111"/>
      <c r="DPZ110" s="351"/>
      <c r="DQA110" s="138"/>
      <c r="DQB110" s="153"/>
      <c r="DQC110" s="111"/>
      <c r="DQD110" s="351"/>
      <c r="DQE110" s="138"/>
      <c r="DQF110" s="153"/>
      <c r="DQG110" s="111"/>
      <c r="DQH110" s="351"/>
      <c r="DQI110" s="138"/>
      <c r="DQJ110" s="153"/>
      <c r="DQK110" s="111"/>
      <c r="DQL110" s="351"/>
      <c r="DQM110" s="138"/>
      <c r="DQN110" s="153"/>
      <c r="DQO110" s="111"/>
      <c r="DQP110" s="351"/>
      <c r="DQQ110" s="138"/>
      <c r="DQR110" s="153"/>
      <c r="DQS110" s="111"/>
      <c r="DQT110" s="351"/>
      <c r="DQU110" s="138"/>
      <c r="DQV110" s="153"/>
      <c r="DQW110" s="111"/>
      <c r="DQX110" s="351"/>
      <c r="DQY110" s="138"/>
      <c r="DQZ110" s="153"/>
      <c r="DRA110" s="111"/>
      <c r="DRB110" s="351"/>
      <c r="DRC110" s="138"/>
      <c r="DRD110" s="153"/>
      <c r="DRE110" s="111"/>
      <c r="DRF110" s="351"/>
      <c r="DRG110" s="138"/>
      <c r="DRH110" s="153"/>
      <c r="DRI110" s="111"/>
      <c r="DRJ110" s="351"/>
      <c r="DRK110" s="138"/>
      <c r="DRL110" s="153"/>
      <c r="DRM110" s="111"/>
      <c r="DRN110" s="351"/>
      <c r="DRO110" s="138"/>
      <c r="DRP110" s="153"/>
      <c r="DRQ110" s="111"/>
      <c r="DRR110" s="351"/>
      <c r="DRS110" s="138"/>
      <c r="DRT110" s="153"/>
      <c r="DRU110" s="111"/>
      <c r="DRV110" s="351"/>
      <c r="DRW110" s="138"/>
      <c r="DRX110" s="153"/>
      <c r="DRY110" s="111"/>
      <c r="DRZ110" s="351"/>
      <c r="DSA110" s="138"/>
      <c r="DSB110" s="153"/>
      <c r="DSC110" s="111"/>
      <c r="DSD110" s="351"/>
      <c r="DSE110" s="138"/>
      <c r="DSF110" s="153"/>
      <c r="DSG110" s="111"/>
      <c r="DSH110" s="351"/>
      <c r="DSI110" s="138"/>
      <c r="DSJ110" s="153"/>
      <c r="DSK110" s="111"/>
      <c r="DSL110" s="351"/>
      <c r="DSM110" s="138"/>
      <c r="DSN110" s="153"/>
      <c r="DSO110" s="111"/>
      <c r="DSP110" s="351"/>
      <c r="DSQ110" s="138"/>
      <c r="DSR110" s="153"/>
      <c r="DSS110" s="111"/>
      <c r="DST110" s="351"/>
      <c r="DSU110" s="138"/>
      <c r="DSV110" s="153"/>
      <c r="DSW110" s="111"/>
      <c r="DSX110" s="351"/>
      <c r="DSY110" s="138"/>
      <c r="DSZ110" s="153"/>
      <c r="DTA110" s="111"/>
      <c r="DTB110" s="351"/>
      <c r="DTC110" s="138"/>
      <c r="DTD110" s="153"/>
      <c r="DTE110" s="111"/>
      <c r="DTF110" s="351"/>
      <c r="DTG110" s="138"/>
      <c r="DTH110" s="153"/>
      <c r="DTI110" s="111"/>
      <c r="DTJ110" s="351"/>
      <c r="DTK110" s="138"/>
      <c r="DTL110" s="153"/>
      <c r="DTM110" s="111"/>
      <c r="DTN110" s="351"/>
      <c r="DTO110" s="138"/>
      <c r="DTP110" s="153"/>
      <c r="DTQ110" s="111"/>
      <c r="DTR110" s="351"/>
      <c r="DTS110" s="138"/>
      <c r="DTT110" s="153"/>
      <c r="DTU110" s="111"/>
      <c r="DTV110" s="351"/>
      <c r="DTW110" s="138"/>
      <c r="DTX110" s="153"/>
      <c r="DTY110" s="111"/>
      <c r="DTZ110" s="351"/>
      <c r="DUA110" s="138"/>
      <c r="DUB110" s="153"/>
      <c r="DUC110" s="111"/>
      <c r="DUD110" s="351"/>
      <c r="DUE110" s="138"/>
      <c r="DUF110" s="153"/>
      <c r="DUG110" s="111"/>
      <c r="DUH110" s="351"/>
      <c r="DUI110" s="138"/>
      <c r="DUJ110" s="153"/>
      <c r="DUK110" s="111"/>
      <c r="DUL110" s="351"/>
      <c r="DUM110" s="138"/>
      <c r="DUN110" s="153"/>
      <c r="DUO110" s="111"/>
      <c r="DUP110" s="351"/>
      <c r="DUQ110" s="138"/>
      <c r="DUR110" s="153"/>
      <c r="DUS110" s="111"/>
      <c r="DUT110" s="351"/>
      <c r="DUU110" s="138"/>
      <c r="DUV110" s="153"/>
      <c r="DUW110" s="111"/>
      <c r="DUX110" s="351"/>
      <c r="DUY110" s="138"/>
      <c r="DUZ110" s="153"/>
      <c r="DVA110" s="111"/>
      <c r="DVB110" s="351"/>
      <c r="DVC110" s="138"/>
      <c r="DVD110" s="153"/>
      <c r="DVE110" s="111"/>
      <c r="DVF110" s="351"/>
      <c r="DVG110" s="138"/>
      <c r="DVH110" s="153"/>
      <c r="DVI110" s="111"/>
      <c r="DVJ110" s="351"/>
      <c r="DVK110" s="138"/>
      <c r="DVL110" s="153"/>
      <c r="DVM110" s="111"/>
      <c r="DVN110" s="351"/>
      <c r="DVO110" s="138"/>
      <c r="DVP110" s="153"/>
      <c r="DVQ110" s="111"/>
      <c r="DVR110" s="351"/>
      <c r="DVS110" s="138"/>
      <c r="DVT110" s="153"/>
      <c r="DVU110" s="111"/>
      <c r="DVV110" s="351"/>
      <c r="DVW110" s="138"/>
      <c r="DVX110" s="153"/>
      <c r="DVY110" s="111"/>
      <c r="DVZ110" s="351"/>
      <c r="DWA110" s="138"/>
      <c r="DWB110" s="153"/>
      <c r="DWC110" s="111"/>
      <c r="DWD110" s="351"/>
      <c r="DWE110" s="138"/>
      <c r="DWF110" s="153"/>
      <c r="DWG110" s="111"/>
      <c r="DWH110" s="351"/>
      <c r="DWI110" s="138"/>
      <c r="DWJ110" s="153"/>
      <c r="DWK110" s="111"/>
      <c r="DWL110" s="351"/>
      <c r="DWM110" s="138"/>
      <c r="DWN110" s="153"/>
      <c r="DWO110" s="111"/>
      <c r="DWP110" s="351"/>
      <c r="DWQ110" s="138"/>
      <c r="DWR110" s="153"/>
      <c r="DWS110" s="111"/>
      <c r="DWT110" s="351"/>
      <c r="DWU110" s="138"/>
      <c r="DWV110" s="153"/>
      <c r="DWW110" s="111"/>
      <c r="DWX110" s="351"/>
      <c r="DWY110" s="138"/>
      <c r="DWZ110" s="153"/>
      <c r="DXA110" s="111"/>
      <c r="DXB110" s="351"/>
      <c r="DXC110" s="138"/>
      <c r="DXD110" s="153"/>
      <c r="DXE110" s="111"/>
      <c r="DXF110" s="351"/>
      <c r="DXG110" s="138"/>
      <c r="DXH110" s="153"/>
      <c r="DXI110" s="111"/>
      <c r="DXJ110" s="351"/>
      <c r="DXK110" s="138"/>
      <c r="DXL110" s="153"/>
      <c r="DXM110" s="111"/>
      <c r="DXN110" s="351"/>
      <c r="DXO110" s="138"/>
      <c r="DXP110" s="153"/>
      <c r="DXQ110" s="111"/>
      <c r="DXR110" s="351"/>
      <c r="DXS110" s="138"/>
      <c r="DXT110" s="153"/>
      <c r="DXU110" s="111"/>
      <c r="DXV110" s="351"/>
      <c r="DXW110" s="138"/>
      <c r="DXX110" s="153"/>
      <c r="DXY110" s="111"/>
      <c r="DXZ110" s="351"/>
      <c r="DYA110" s="138"/>
      <c r="DYB110" s="153"/>
      <c r="DYC110" s="111"/>
      <c r="DYD110" s="351"/>
      <c r="DYE110" s="138"/>
      <c r="DYF110" s="153"/>
      <c r="DYG110" s="111"/>
      <c r="DYH110" s="351"/>
      <c r="DYI110" s="138"/>
      <c r="DYJ110" s="153"/>
      <c r="DYK110" s="111"/>
      <c r="DYL110" s="351"/>
      <c r="DYM110" s="138"/>
      <c r="DYN110" s="153"/>
      <c r="DYO110" s="111"/>
      <c r="DYP110" s="351"/>
      <c r="DYQ110" s="138"/>
      <c r="DYR110" s="153"/>
      <c r="DYS110" s="111"/>
      <c r="DYT110" s="351"/>
      <c r="DYU110" s="138"/>
      <c r="DYV110" s="153"/>
      <c r="DYW110" s="111"/>
      <c r="DYX110" s="351"/>
      <c r="DYY110" s="138"/>
      <c r="DYZ110" s="153"/>
      <c r="DZA110" s="111"/>
      <c r="DZB110" s="351"/>
      <c r="DZC110" s="138"/>
      <c r="DZD110" s="153"/>
      <c r="DZE110" s="111"/>
      <c r="DZF110" s="351"/>
      <c r="DZG110" s="138"/>
      <c r="DZH110" s="153"/>
      <c r="DZI110" s="111"/>
      <c r="DZJ110" s="351"/>
      <c r="DZK110" s="138"/>
      <c r="DZL110" s="153"/>
      <c r="DZM110" s="111"/>
      <c r="DZN110" s="351"/>
      <c r="DZO110" s="138"/>
      <c r="DZP110" s="153"/>
      <c r="DZQ110" s="111"/>
      <c r="DZR110" s="351"/>
      <c r="DZS110" s="138"/>
      <c r="DZT110" s="153"/>
      <c r="DZU110" s="111"/>
      <c r="DZV110" s="351"/>
      <c r="DZW110" s="138"/>
      <c r="DZX110" s="153"/>
      <c r="DZY110" s="111"/>
      <c r="DZZ110" s="351"/>
      <c r="EAA110" s="138"/>
      <c r="EAB110" s="153"/>
      <c r="EAC110" s="111"/>
      <c r="EAD110" s="351"/>
      <c r="EAE110" s="138"/>
      <c r="EAF110" s="153"/>
      <c r="EAG110" s="111"/>
      <c r="EAH110" s="351"/>
      <c r="EAI110" s="138"/>
      <c r="EAJ110" s="153"/>
      <c r="EAK110" s="111"/>
      <c r="EAL110" s="351"/>
      <c r="EAM110" s="138"/>
      <c r="EAN110" s="153"/>
      <c r="EAO110" s="111"/>
      <c r="EAP110" s="351"/>
      <c r="EAQ110" s="138"/>
      <c r="EAR110" s="153"/>
      <c r="EAS110" s="111"/>
      <c r="EAT110" s="351"/>
      <c r="EAU110" s="138"/>
      <c r="EAV110" s="153"/>
      <c r="EAW110" s="111"/>
      <c r="EAX110" s="351"/>
      <c r="EAY110" s="138"/>
      <c r="EAZ110" s="153"/>
      <c r="EBA110" s="111"/>
      <c r="EBB110" s="351"/>
      <c r="EBC110" s="138"/>
      <c r="EBD110" s="153"/>
      <c r="EBE110" s="111"/>
      <c r="EBF110" s="351"/>
      <c r="EBG110" s="138"/>
      <c r="EBH110" s="153"/>
      <c r="EBI110" s="111"/>
      <c r="EBJ110" s="351"/>
      <c r="EBK110" s="138"/>
      <c r="EBL110" s="153"/>
      <c r="EBM110" s="111"/>
      <c r="EBN110" s="351"/>
      <c r="EBO110" s="138"/>
      <c r="EBP110" s="153"/>
      <c r="EBQ110" s="111"/>
      <c r="EBR110" s="351"/>
      <c r="EBS110" s="138"/>
      <c r="EBT110" s="153"/>
      <c r="EBU110" s="111"/>
      <c r="EBV110" s="351"/>
      <c r="EBW110" s="138"/>
      <c r="EBX110" s="153"/>
      <c r="EBY110" s="111"/>
      <c r="EBZ110" s="351"/>
      <c r="ECA110" s="138"/>
      <c r="ECB110" s="153"/>
      <c r="ECC110" s="111"/>
      <c r="ECD110" s="351"/>
      <c r="ECE110" s="138"/>
      <c r="ECF110" s="153"/>
      <c r="ECG110" s="111"/>
      <c r="ECH110" s="351"/>
      <c r="ECI110" s="138"/>
      <c r="ECJ110" s="153"/>
      <c r="ECK110" s="111"/>
      <c r="ECL110" s="351"/>
      <c r="ECM110" s="138"/>
      <c r="ECN110" s="153"/>
      <c r="ECO110" s="111"/>
      <c r="ECP110" s="351"/>
      <c r="ECQ110" s="138"/>
      <c r="ECR110" s="153"/>
      <c r="ECS110" s="111"/>
      <c r="ECT110" s="351"/>
      <c r="ECU110" s="138"/>
      <c r="ECV110" s="153"/>
      <c r="ECW110" s="111"/>
      <c r="ECX110" s="351"/>
      <c r="ECY110" s="138"/>
      <c r="ECZ110" s="153"/>
      <c r="EDA110" s="111"/>
      <c r="EDB110" s="351"/>
      <c r="EDC110" s="138"/>
      <c r="EDD110" s="153"/>
      <c r="EDE110" s="111"/>
      <c r="EDF110" s="351"/>
      <c r="EDG110" s="138"/>
      <c r="EDH110" s="153"/>
      <c r="EDI110" s="111"/>
      <c r="EDJ110" s="351"/>
      <c r="EDK110" s="138"/>
      <c r="EDL110" s="153"/>
      <c r="EDM110" s="111"/>
      <c r="EDN110" s="351"/>
      <c r="EDO110" s="138"/>
      <c r="EDP110" s="153"/>
      <c r="EDQ110" s="111"/>
      <c r="EDR110" s="351"/>
      <c r="EDS110" s="138"/>
      <c r="EDT110" s="153"/>
      <c r="EDU110" s="111"/>
      <c r="EDV110" s="351"/>
      <c r="EDW110" s="138"/>
      <c r="EDX110" s="153"/>
      <c r="EDY110" s="111"/>
      <c r="EDZ110" s="351"/>
      <c r="EEA110" s="138"/>
      <c r="EEB110" s="153"/>
      <c r="EEC110" s="111"/>
      <c r="EED110" s="351"/>
      <c r="EEE110" s="138"/>
      <c r="EEF110" s="153"/>
      <c r="EEG110" s="111"/>
      <c r="EEH110" s="351"/>
      <c r="EEI110" s="138"/>
      <c r="EEJ110" s="153"/>
      <c r="EEK110" s="111"/>
      <c r="EEL110" s="351"/>
      <c r="EEM110" s="138"/>
      <c r="EEN110" s="153"/>
      <c r="EEO110" s="111"/>
      <c r="EEP110" s="351"/>
      <c r="EEQ110" s="138"/>
      <c r="EER110" s="153"/>
      <c r="EES110" s="111"/>
      <c r="EET110" s="351"/>
      <c r="EEU110" s="138"/>
      <c r="EEV110" s="153"/>
      <c r="EEW110" s="111"/>
      <c r="EEX110" s="351"/>
      <c r="EEY110" s="138"/>
      <c r="EEZ110" s="153"/>
      <c r="EFA110" s="111"/>
      <c r="EFB110" s="351"/>
      <c r="EFC110" s="138"/>
      <c r="EFD110" s="153"/>
      <c r="EFE110" s="111"/>
      <c r="EFF110" s="351"/>
      <c r="EFG110" s="138"/>
      <c r="EFH110" s="153"/>
      <c r="EFI110" s="111"/>
      <c r="EFJ110" s="351"/>
      <c r="EFK110" s="138"/>
      <c r="EFL110" s="153"/>
      <c r="EFM110" s="111"/>
      <c r="EFN110" s="351"/>
      <c r="EFO110" s="138"/>
      <c r="EFP110" s="153"/>
      <c r="EFQ110" s="111"/>
      <c r="EFR110" s="351"/>
      <c r="EFS110" s="138"/>
      <c r="EFT110" s="153"/>
      <c r="EFU110" s="111"/>
      <c r="EFV110" s="351"/>
      <c r="EFW110" s="138"/>
      <c r="EFX110" s="153"/>
      <c r="EFY110" s="111"/>
      <c r="EFZ110" s="351"/>
      <c r="EGA110" s="138"/>
      <c r="EGB110" s="153"/>
      <c r="EGC110" s="111"/>
      <c r="EGD110" s="351"/>
      <c r="EGE110" s="138"/>
      <c r="EGF110" s="153"/>
      <c r="EGG110" s="111"/>
      <c r="EGH110" s="351"/>
      <c r="EGI110" s="138"/>
      <c r="EGJ110" s="153"/>
      <c r="EGK110" s="111"/>
      <c r="EGL110" s="351"/>
      <c r="EGM110" s="138"/>
      <c r="EGN110" s="153"/>
      <c r="EGO110" s="111"/>
      <c r="EGP110" s="351"/>
      <c r="EGQ110" s="138"/>
      <c r="EGR110" s="153"/>
      <c r="EGS110" s="111"/>
      <c r="EGT110" s="351"/>
      <c r="EGU110" s="138"/>
      <c r="EGV110" s="153"/>
      <c r="EGW110" s="111"/>
      <c r="EGX110" s="351"/>
      <c r="EGY110" s="138"/>
      <c r="EGZ110" s="153"/>
      <c r="EHA110" s="111"/>
      <c r="EHB110" s="351"/>
      <c r="EHC110" s="138"/>
      <c r="EHD110" s="153"/>
      <c r="EHE110" s="111"/>
      <c r="EHF110" s="351"/>
      <c r="EHG110" s="138"/>
      <c r="EHH110" s="153"/>
      <c r="EHI110" s="111"/>
      <c r="EHJ110" s="351"/>
      <c r="EHK110" s="138"/>
      <c r="EHL110" s="153"/>
      <c r="EHM110" s="111"/>
      <c r="EHN110" s="351"/>
      <c r="EHO110" s="138"/>
      <c r="EHP110" s="153"/>
      <c r="EHQ110" s="111"/>
      <c r="EHR110" s="351"/>
      <c r="EHS110" s="138"/>
      <c r="EHT110" s="153"/>
      <c r="EHU110" s="111"/>
      <c r="EHV110" s="351"/>
      <c r="EHW110" s="138"/>
      <c r="EHX110" s="153"/>
      <c r="EHY110" s="111"/>
      <c r="EHZ110" s="351"/>
      <c r="EIA110" s="138"/>
      <c r="EIB110" s="153"/>
      <c r="EIC110" s="111"/>
      <c r="EID110" s="351"/>
      <c r="EIE110" s="138"/>
      <c r="EIF110" s="153"/>
      <c r="EIG110" s="111"/>
      <c r="EIH110" s="351"/>
      <c r="EII110" s="138"/>
      <c r="EIJ110" s="153"/>
      <c r="EIK110" s="111"/>
      <c r="EIL110" s="351"/>
      <c r="EIM110" s="138"/>
      <c r="EIN110" s="153"/>
      <c r="EIO110" s="111"/>
      <c r="EIP110" s="351"/>
      <c r="EIQ110" s="138"/>
      <c r="EIR110" s="153"/>
      <c r="EIS110" s="111"/>
      <c r="EIT110" s="351"/>
      <c r="EIU110" s="138"/>
      <c r="EIV110" s="153"/>
      <c r="EIW110" s="111"/>
      <c r="EIX110" s="351"/>
      <c r="EIY110" s="138"/>
      <c r="EIZ110" s="153"/>
      <c r="EJA110" s="111"/>
      <c r="EJB110" s="351"/>
      <c r="EJC110" s="138"/>
      <c r="EJD110" s="153"/>
      <c r="EJE110" s="111"/>
      <c r="EJF110" s="351"/>
      <c r="EJG110" s="138"/>
      <c r="EJH110" s="153"/>
      <c r="EJI110" s="111"/>
      <c r="EJJ110" s="351"/>
      <c r="EJK110" s="138"/>
      <c r="EJL110" s="153"/>
      <c r="EJM110" s="111"/>
      <c r="EJN110" s="351"/>
      <c r="EJO110" s="138"/>
      <c r="EJP110" s="153"/>
      <c r="EJQ110" s="111"/>
      <c r="EJR110" s="351"/>
      <c r="EJS110" s="138"/>
      <c r="EJT110" s="153"/>
      <c r="EJU110" s="111"/>
      <c r="EJV110" s="351"/>
      <c r="EJW110" s="138"/>
      <c r="EJX110" s="153"/>
      <c r="EJY110" s="111"/>
      <c r="EJZ110" s="351"/>
      <c r="EKA110" s="138"/>
      <c r="EKB110" s="153"/>
      <c r="EKC110" s="111"/>
      <c r="EKD110" s="351"/>
      <c r="EKE110" s="138"/>
      <c r="EKF110" s="153"/>
      <c r="EKG110" s="111"/>
      <c r="EKH110" s="351"/>
      <c r="EKI110" s="138"/>
      <c r="EKJ110" s="153"/>
      <c r="EKK110" s="111"/>
      <c r="EKL110" s="351"/>
      <c r="EKM110" s="138"/>
      <c r="EKN110" s="153"/>
      <c r="EKO110" s="111"/>
      <c r="EKP110" s="351"/>
      <c r="EKQ110" s="138"/>
      <c r="EKR110" s="153"/>
      <c r="EKS110" s="111"/>
      <c r="EKT110" s="351"/>
      <c r="EKU110" s="138"/>
      <c r="EKV110" s="153"/>
      <c r="EKW110" s="111"/>
      <c r="EKX110" s="351"/>
      <c r="EKY110" s="138"/>
      <c r="EKZ110" s="153"/>
      <c r="ELA110" s="111"/>
      <c r="ELB110" s="351"/>
      <c r="ELC110" s="138"/>
      <c r="ELD110" s="153"/>
      <c r="ELE110" s="111"/>
      <c r="ELF110" s="351"/>
      <c r="ELG110" s="138"/>
      <c r="ELH110" s="153"/>
      <c r="ELI110" s="111"/>
      <c r="ELJ110" s="351"/>
      <c r="ELK110" s="138"/>
      <c r="ELL110" s="153"/>
      <c r="ELM110" s="111"/>
      <c r="ELN110" s="351"/>
      <c r="ELO110" s="138"/>
      <c r="ELP110" s="153"/>
      <c r="ELQ110" s="111"/>
      <c r="ELR110" s="351"/>
      <c r="ELS110" s="138"/>
      <c r="ELT110" s="153"/>
      <c r="ELU110" s="111"/>
      <c r="ELV110" s="351"/>
      <c r="ELW110" s="138"/>
      <c r="ELX110" s="153"/>
      <c r="ELY110" s="111"/>
      <c r="ELZ110" s="351"/>
      <c r="EMA110" s="138"/>
      <c r="EMB110" s="153"/>
      <c r="EMC110" s="111"/>
      <c r="EMD110" s="351"/>
      <c r="EME110" s="138"/>
      <c r="EMF110" s="153"/>
      <c r="EMG110" s="111"/>
      <c r="EMH110" s="351"/>
      <c r="EMI110" s="138"/>
      <c r="EMJ110" s="153"/>
      <c r="EMK110" s="111"/>
      <c r="EML110" s="351"/>
      <c r="EMM110" s="138"/>
      <c r="EMN110" s="153"/>
      <c r="EMO110" s="111"/>
      <c r="EMP110" s="351"/>
      <c r="EMQ110" s="138"/>
      <c r="EMR110" s="153"/>
      <c r="EMS110" s="111"/>
      <c r="EMT110" s="351"/>
      <c r="EMU110" s="138"/>
      <c r="EMV110" s="153"/>
      <c r="EMW110" s="111"/>
      <c r="EMX110" s="351"/>
      <c r="EMY110" s="138"/>
      <c r="EMZ110" s="153"/>
      <c r="ENA110" s="111"/>
      <c r="ENB110" s="351"/>
      <c r="ENC110" s="138"/>
      <c r="END110" s="153"/>
      <c r="ENE110" s="111"/>
      <c r="ENF110" s="351"/>
      <c r="ENG110" s="138"/>
      <c r="ENH110" s="153"/>
      <c r="ENI110" s="111"/>
      <c r="ENJ110" s="351"/>
      <c r="ENK110" s="138"/>
      <c r="ENL110" s="153"/>
      <c r="ENM110" s="111"/>
      <c r="ENN110" s="351"/>
      <c r="ENO110" s="138"/>
      <c r="ENP110" s="153"/>
      <c r="ENQ110" s="111"/>
      <c r="ENR110" s="351"/>
      <c r="ENS110" s="138"/>
      <c r="ENT110" s="153"/>
      <c r="ENU110" s="111"/>
      <c r="ENV110" s="351"/>
      <c r="ENW110" s="138"/>
      <c r="ENX110" s="153"/>
      <c r="ENY110" s="111"/>
      <c r="ENZ110" s="351"/>
      <c r="EOA110" s="138"/>
      <c r="EOB110" s="153"/>
      <c r="EOC110" s="111"/>
      <c r="EOD110" s="351"/>
      <c r="EOE110" s="138"/>
      <c r="EOF110" s="153"/>
      <c r="EOG110" s="111"/>
      <c r="EOH110" s="351"/>
      <c r="EOI110" s="138"/>
      <c r="EOJ110" s="153"/>
      <c r="EOK110" s="111"/>
      <c r="EOL110" s="351"/>
      <c r="EOM110" s="138"/>
      <c r="EON110" s="153"/>
      <c r="EOO110" s="111"/>
      <c r="EOP110" s="351"/>
      <c r="EOQ110" s="138"/>
      <c r="EOR110" s="153"/>
      <c r="EOS110" s="111"/>
      <c r="EOT110" s="351"/>
      <c r="EOU110" s="138"/>
      <c r="EOV110" s="153"/>
      <c r="EOW110" s="111"/>
      <c r="EOX110" s="351"/>
      <c r="EOY110" s="138"/>
      <c r="EOZ110" s="153"/>
      <c r="EPA110" s="111"/>
      <c r="EPB110" s="351"/>
      <c r="EPC110" s="138"/>
      <c r="EPD110" s="153"/>
      <c r="EPE110" s="111"/>
      <c r="EPF110" s="351"/>
      <c r="EPG110" s="138"/>
      <c r="EPH110" s="153"/>
      <c r="EPI110" s="111"/>
      <c r="EPJ110" s="351"/>
      <c r="EPK110" s="138"/>
      <c r="EPL110" s="153"/>
      <c r="EPM110" s="111"/>
      <c r="EPN110" s="351"/>
      <c r="EPO110" s="138"/>
      <c r="EPP110" s="153"/>
      <c r="EPQ110" s="111"/>
      <c r="EPR110" s="351"/>
      <c r="EPS110" s="138"/>
      <c r="EPT110" s="153"/>
      <c r="EPU110" s="111"/>
      <c r="EPV110" s="351"/>
      <c r="EPW110" s="138"/>
      <c r="EPX110" s="153"/>
      <c r="EPY110" s="111"/>
      <c r="EPZ110" s="351"/>
      <c r="EQA110" s="138"/>
      <c r="EQB110" s="153"/>
      <c r="EQC110" s="111"/>
      <c r="EQD110" s="351"/>
      <c r="EQE110" s="138"/>
      <c r="EQF110" s="153"/>
      <c r="EQG110" s="111"/>
      <c r="EQH110" s="351"/>
      <c r="EQI110" s="138"/>
      <c r="EQJ110" s="153"/>
      <c r="EQK110" s="111"/>
      <c r="EQL110" s="351"/>
      <c r="EQM110" s="138"/>
      <c r="EQN110" s="153"/>
      <c r="EQO110" s="111"/>
      <c r="EQP110" s="351"/>
      <c r="EQQ110" s="138"/>
      <c r="EQR110" s="153"/>
      <c r="EQS110" s="111"/>
      <c r="EQT110" s="351"/>
      <c r="EQU110" s="138"/>
      <c r="EQV110" s="153"/>
      <c r="EQW110" s="111"/>
      <c r="EQX110" s="351"/>
      <c r="EQY110" s="138"/>
      <c r="EQZ110" s="153"/>
      <c r="ERA110" s="111"/>
      <c r="ERB110" s="351"/>
      <c r="ERC110" s="138"/>
      <c r="ERD110" s="153"/>
      <c r="ERE110" s="111"/>
      <c r="ERF110" s="351"/>
      <c r="ERG110" s="138"/>
      <c r="ERH110" s="153"/>
      <c r="ERI110" s="111"/>
      <c r="ERJ110" s="351"/>
      <c r="ERK110" s="138"/>
      <c r="ERL110" s="153"/>
      <c r="ERM110" s="111"/>
      <c r="ERN110" s="351"/>
      <c r="ERO110" s="138"/>
      <c r="ERP110" s="153"/>
      <c r="ERQ110" s="111"/>
      <c r="ERR110" s="351"/>
      <c r="ERS110" s="138"/>
      <c r="ERT110" s="153"/>
      <c r="ERU110" s="111"/>
      <c r="ERV110" s="351"/>
      <c r="ERW110" s="138"/>
      <c r="ERX110" s="153"/>
      <c r="ERY110" s="111"/>
      <c r="ERZ110" s="351"/>
      <c r="ESA110" s="138"/>
      <c r="ESB110" s="153"/>
      <c r="ESC110" s="111"/>
      <c r="ESD110" s="351"/>
      <c r="ESE110" s="138"/>
      <c r="ESF110" s="153"/>
      <c r="ESG110" s="111"/>
      <c r="ESH110" s="351"/>
      <c r="ESI110" s="138"/>
      <c r="ESJ110" s="153"/>
      <c r="ESK110" s="111"/>
      <c r="ESL110" s="351"/>
      <c r="ESM110" s="138"/>
      <c r="ESN110" s="153"/>
      <c r="ESO110" s="111"/>
      <c r="ESP110" s="351"/>
      <c r="ESQ110" s="138"/>
      <c r="ESR110" s="153"/>
      <c r="ESS110" s="111"/>
      <c r="EST110" s="351"/>
      <c r="ESU110" s="138"/>
      <c r="ESV110" s="153"/>
      <c r="ESW110" s="111"/>
      <c r="ESX110" s="351"/>
      <c r="ESY110" s="138"/>
      <c r="ESZ110" s="153"/>
      <c r="ETA110" s="111"/>
      <c r="ETB110" s="351"/>
      <c r="ETC110" s="138"/>
      <c r="ETD110" s="153"/>
      <c r="ETE110" s="111"/>
      <c r="ETF110" s="351"/>
      <c r="ETG110" s="138"/>
      <c r="ETH110" s="153"/>
      <c r="ETI110" s="111"/>
      <c r="ETJ110" s="351"/>
      <c r="ETK110" s="138"/>
      <c r="ETL110" s="153"/>
      <c r="ETM110" s="111"/>
      <c r="ETN110" s="351"/>
      <c r="ETO110" s="138"/>
      <c r="ETP110" s="153"/>
      <c r="ETQ110" s="111"/>
      <c r="ETR110" s="351"/>
      <c r="ETS110" s="138"/>
      <c r="ETT110" s="153"/>
      <c r="ETU110" s="111"/>
      <c r="ETV110" s="351"/>
      <c r="ETW110" s="138"/>
      <c r="ETX110" s="153"/>
      <c r="ETY110" s="111"/>
      <c r="ETZ110" s="351"/>
      <c r="EUA110" s="138"/>
      <c r="EUB110" s="153"/>
      <c r="EUC110" s="111"/>
      <c r="EUD110" s="351"/>
      <c r="EUE110" s="138"/>
      <c r="EUF110" s="153"/>
      <c r="EUG110" s="111"/>
      <c r="EUH110" s="351"/>
      <c r="EUI110" s="138"/>
      <c r="EUJ110" s="153"/>
      <c r="EUK110" s="111"/>
      <c r="EUL110" s="351"/>
      <c r="EUM110" s="138"/>
      <c r="EUN110" s="153"/>
      <c r="EUO110" s="111"/>
      <c r="EUP110" s="351"/>
      <c r="EUQ110" s="138"/>
      <c r="EUR110" s="153"/>
      <c r="EUS110" s="111"/>
      <c r="EUT110" s="351"/>
      <c r="EUU110" s="138"/>
      <c r="EUV110" s="153"/>
      <c r="EUW110" s="111"/>
      <c r="EUX110" s="351"/>
      <c r="EUY110" s="138"/>
      <c r="EUZ110" s="153"/>
      <c r="EVA110" s="111"/>
      <c r="EVB110" s="351"/>
      <c r="EVC110" s="138"/>
      <c r="EVD110" s="153"/>
      <c r="EVE110" s="111"/>
      <c r="EVF110" s="351"/>
      <c r="EVG110" s="138"/>
      <c r="EVH110" s="153"/>
      <c r="EVI110" s="111"/>
      <c r="EVJ110" s="351"/>
      <c r="EVK110" s="138"/>
      <c r="EVL110" s="153"/>
      <c r="EVM110" s="111"/>
      <c r="EVN110" s="351"/>
      <c r="EVO110" s="138"/>
      <c r="EVP110" s="153"/>
      <c r="EVQ110" s="111"/>
      <c r="EVR110" s="351"/>
      <c r="EVS110" s="138"/>
      <c r="EVT110" s="153"/>
      <c r="EVU110" s="111"/>
      <c r="EVV110" s="351"/>
      <c r="EVW110" s="138"/>
      <c r="EVX110" s="153"/>
      <c r="EVY110" s="111"/>
      <c r="EVZ110" s="351"/>
      <c r="EWA110" s="138"/>
      <c r="EWB110" s="153"/>
      <c r="EWC110" s="111"/>
      <c r="EWD110" s="351"/>
      <c r="EWE110" s="138"/>
      <c r="EWF110" s="153"/>
      <c r="EWG110" s="111"/>
      <c r="EWH110" s="351"/>
      <c r="EWI110" s="138"/>
      <c r="EWJ110" s="153"/>
      <c r="EWK110" s="111"/>
      <c r="EWL110" s="351"/>
      <c r="EWM110" s="138"/>
      <c r="EWN110" s="153"/>
      <c r="EWO110" s="111"/>
      <c r="EWP110" s="351"/>
      <c r="EWQ110" s="138"/>
      <c r="EWR110" s="153"/>
      <c r="EWS110" s="111"/>
      <c r="EWT110" s="351"/>
      <c r="EWU110" s="138"/>
      <c r="EWV110" s="153"/>
      <c r="EWW110" s="111"/>
      <c r="EWX110" s="351"/>
      <c r="EWY110" s="138"/>
      <c r="EWZ110" s="153"/>
      <c r="EXA110" s="111"/>
      <c r="EXB110" s="351"/>
      <c r="EXC110" s="138"/>
      <c r="EXD110" s="153"/>
      <c r="EXE110" s="111"/>
      <c r="EXF110" s="351"/>
      <c r="EXG110" s="138"/>
      <c r="EXH110" s="153"/>
      <c r="EXI110" s="111"/>
      <c r="EXJ110" s="351"/>
      <c r="EXK110" s="138"/>
      <c r="EXL110" s="153"/>
      <c r="EXM110" s="111"/>
      <c r="EXN110" s="351"/>
      <c r="EXO110" s="138"/>
      <c r="EXP110" s="153"/>
      <c r="EXQ110" s="111"/>
      <c r="EXR110" s="351"/>
      <c r="EXS110" s="138"/>
      <c r="EXT110" s="153"/>
      <c r="EXU110" s="111"/>
      <c r="EXV110" s="351"/>
      <c r="EXW110" s="138"/>
      <c r="EXX110" s="153"/>
      <c r="EXY110" s="111"/>
      <c r="EXZ110" s="351"/>
      <c r="EYA110" s="138"/>
      <c r="EYB110" s="153"/>
      <c r="EYC110" s="111"/>
      <c r="EYD110" s="351"/>
      <c r="EYE110" s="138"/>
      <c r="EYF110" s="153"/>
      <c r="EYG110" s="111"/>
      <c r="EYH110" s="351"/>
      <c r="EYI110" s="138"/>
      <c r="EYJ110" s="153"/>
      <c r="EYK110" s="111"/>
      <c r="EYL110" s="351"/>
      <c r="EYM110" s="138"/>
      <c r="EYN110" s="153"/>
      <c r="EYO110" s="111"/>
      <c r="EYP110" s="351"/>
      <c r="EYQ110" s="138"/>
      <c r="EYR110" s="153"/>
      <c r="EYS110" s="111"/>
      <c r="EYT110" s="351"/>
      <c r="EYU110" s="138"/>
      <c r="EYV110" s="153"/>
      <c r="EYW110" s="111"/>
      <c r="EYX110" s="351"/>
      <c r="EYY110" s="138"/>
      <c r="EYZ110" s="153"/>
      <c r="EZA110" s="111"/>
      <c r="EZB110" s="351"/>
      <c r="EZC110" s="138"/>
      <c r="EZD110" s="153"/>
      <c r="EZE110" s="111"/>
      <c r="EZF110" s="351"/>
      <c r="EZG110" s="138"/>
      <c r="EZH110" s="153"/>
      <c r="EZI110" s="111"/>
      <c r="EZJ110" s="351"/>
      <c r="EZK110" s="138"/>
      <c r="EZL110" s="153"/>
      <c r="EZM110" s="111"/>
      <c r="EZN110" s="351"/>
      <c r="EZO110" s="138"/>
      <c r="EZP110" s="153"/>
      <c r="EZQ110" s="111"/>
      <c r="EZR110" s="351"/>
      <c r="EZS110" s="138"/>
      <c r="EZT110" s="153"/>
      <c r="EZU110" s="111"/>
      <c r="EZV110" s="351"/>
      <c r="EZW110" s="138"/>
      <c r="EZX110" s="153"/>
      <c r="EZY110" s="111"/>
      <c r="EZZ110" s="351"/>
      <c r="FAA110" s="138"/>
      <c r="FAB110" s="153"/>
      <c r="FAC110" s="111"/>
      <c r="FAD110" s="351"/>
      <c r="FAE110" s="138"/>
      <c r="FAF110" s="153"/>
      <c r="FAG110" s="111"/>
      <c r="FAH110" s="351"/>
      <c r="FAI110" s="138"/>
      <c r="FAJ110" s="153"/>
      <c r="FAK110" s="111"/>
      <c r="FAL110" s="351"/>
      <c r="FAM110" s="138"/>
      <c r="FAN110" s="153"/>
      <c r="FAO110" s="111"/>
      <c r="FAP110" s="351"/>
      <c r="FAQ110" s="138"/>
      <c r="FAR110" s="153"/>
      <c r="FAS110" s="111"/>
      <c r="FAT110" s="351"/>
      <c r="FAU110" s="138"/>
      <c r="FAV110" s="153"/>
      <c r="FAW110" s="111"/>
      <c r="FAX110" s="351"/>
      <c r="FAY110" s="138"/>
      <c r="FAZ110" s="153"/>
      <c r="FBA110" s="111"/>
      <c r="FBB110" s="351"/>
      <c r="FBC110" s="138"/>
      <c r="FBD110" s="153"/>
      <c r="FBE110" s="111"/>
      <c r="FBF110" s="351"/>
      <c r="FBG110" s="138"/>
      <c r="FBH110" s="153"/>
      <c r="FBI110" s="111"/>
      <c r="FBJ110" s="351"/>
      <c r="FBK110" s="138"/>
      <c r="FBL110" s="153"/>
      <c r="FBM110" s="111"/>
      <c r="FBN110" s="351"/>
      <c r="FBO110" s="138"/>
      <c r="FBP110" s="153"/>
      <c r="FBQ110" s="111"/>
      <c r="FBR110" s="351"/>
      <c r="FBS110" s="138"/>
      <c r="FBT110" s="153"/>
      <c r="FBU110" s="111"/>
      <c r="FBV110" s="351"/>
      <c r="FBW110" s="138"/>
      <c r="FBX110" s="153"/>
      <c r="FBY110" s="111"/>
      <c r="FBZ110" s="351"/>
      <c r="FCA110" s="138"/>
      <c r="FCB110" s="153"/>
      <c r="FCC110" s="111"/>
      <c r="FCD110" s="351"/>
      <c r="FCE110" s="138"/>
      <c r="FCF110" s="153"/>
      <c r="FCG110" s="111"/>
      <c r="FCH110" s="351"/>
      <c r="FCI110" s="138"/>
      <c r="FCJ110" s="153"/>
      <c r="FCK110" s="111"/>
      <c r="FCL110" s="351"/>
      <c r="FCM110" s="138"/>
      <c r="FCN110" s="153"/>
      <c r="FCO110" s="111"/>
      <c r="FCP110" s="351"/>
      <c r="FCQ110" s="138"/>
      <c r="FCR110" s="153"/>
      <c r="FCS110" s="111"/>
      <c r="FCT110" s="351"/>
      <c r="FCU110" s="138"/>
      <c r="FCV110" s="153"/>
      <c r="FCW110" s="111"/>
      <c r="FCX110" s="351"/>
      <c r="FCY110" s="138"/>
      <c r="FCZ110" s="153"/>
      <c r="FDA110" s="111"/>
      <c r="FDB110" s="351"/>
      <c r="FDC110" s="138"/>
      <c r="FDD110" s="153"/>
      <c r="FDE110" s="111"/>
      <c r="FDF110" s="351"/>
      <c r="FDG110" s="138"/>
      <c r="FDH110" s="153"/>
      <c r="FDI110" s="111"/>
      <c r="FDJ110" s="351"/>
      <c r="FDK110" s="138"/>
      <c r="FDL110" s="153"/>
      <c r="FDM110" s="111"/>
      <c r="FDN110" s="351"/>
      <c r="FDO110" s="138"/>
      <c r="FDP110" s="153"/>
      <c r="FDQ110" s="111"/>
      <c r="FDR110" s="351"/>
      <c r="FDS110" s="138"/>
      <c r="FDT110" s="153"/>
      <c r="FDU110" s="111"/>
      <c r="FDV110" s="351"/>
      <c r="FDW110" s="138"/>
      <c r="FDX110" s="153"/>
      <c r="FDY110" s="111"/>
      <c r="FDZ110" s="351"/>
      <c r="FEA110" s="138"/>
      <c r="FEB110" s="153"/>
      <c r="FEC110" s="111"/>
      <c r="FED110" s="351"/>
      <c r="FEE110" s="138"/>
      <c r="FEF110" s="153"/>
      <c r="FEG110" s="111"/>
      <c r="FEH110" s="351"/>
      <c r="FEI110" s="138"/>
      <c r="FEJ110" s="153"/>
      <c r="FEK110" s="111"/>
      <c r="FEL110" s="351"/>
      <c r="FEM110" s="138"/>
      <c r="FEN110" s="153"/>
      <c r="FEO110" s="111"/>
      <c r="FEP110" s="351"/>
      <c r="FEQ110" s="138"/>
      <c r="FER110" s="153"/>
      <c r="FES110" s="111"/>
      <c r="FET110" s="351"/>
      <c r="FEU110" s="138"/>
      <c r="FEV110" s="153"/>
      <c r="FEW110" s="111"/>
      <c r="FEX110" s="351"/>
      <c r="FEY110" s="138"/>
      <c r="FEZ110" s="153"/>
      <c r="FFA110" s="111"/>
      <c r="FFB110" s="351"/>
      <c r="FFC110" s="138"/>
      <c r="FFD110" s="153"/>
      <c r="FFE110" s="111"/>
      <c r="FFF110" s="351"/>
      <c r="FFG110" s="138"/>
      <c r="FFH110" s="153"/>
      <c r="FFI110" s="111"/>
      <c r="FFJ110" s="351"/>
      <c r="FFK110" s="138"/>
      <c r="FFL110" s="153"/>
      <c r="FFM110" s="111"/>
      <c r="FFN110" s="351"/>
      <c r="FFO110" s="138"/>
      <c r="FFP110" s="153"/>
      <c r="FFQ110" s="111"/>
      <c r="FFR110" s="351"/>
      <c r="FFS110" s="138"/>
      <c r="FFT110" s="153"/>
      <c r="FFU110" s="111"/>
      <c r="FFV110" s="351"/>
      <c r="FFW110" s="138"/>
      <c r="FFX110" s="153"/>
      <c r="FFY110" s="111"/>
      <c r="FFZ110" s="351"/>
      <c r="FGA110" s="138"/>
      <c r="FGB110" s="153"/>
      <c r="FGC110" s="111"/>
      <c r="FGD110" s="351"/>
      <c r="FGE110" s="138"/>
      <c r="FGF110" s="153"/>
      <c r="FGG110" s="111"/>
      <c r="FGH110" s="351"/>
      <c r="FGI110" s="138"/>
      <c r="FGJ110" s="153"/>
      <c r="FGK110" s="111"/>
      <c r="FGL110" s="351"/>
      <c r="FGM110" s="138"/>
      <c r="FGN110" s="153"/>
      <c r="FGO110" s="111"/>
      <c r="FGP110" s="351"/>
      <c r="FGQ110" s="138"/>
      <c r="FGR110" s="153"/>
      <c r="FGS110" s="111"/>
      <c r="FGT110" s="351"/>
      <c r="FGU110" s="138"/>
      <c r="FGV110" s="153"/>
      <c r="FGW110" s="111"/>
      <c r="FGX110" s="351"/>
      <c r="FGY110" s="138"/>
      <c r="FGZ110" s="153"/>
      <c r="FHA110" s="111"/>
      <c r="FHB110" s="351"/>
      <c r="FHC110" s="138"/>
      <c r="FHD110" s="153"/>
      <c r="FHE110" s="111"/>
      <c r="FHF110" s="351"/>
      <c r="FHG110" s="138"/>
      <c r="FHH110" s="153"/>
      <c r="FHI110" s="111"/>
      <c r="FHJ110" s="351"/>
      <c r="FHK110" s="138"/>
      <c r="FHL110" s="153"/>
      <c r="FHM110" s="111"/>
      <c r="FHN110" s="351"/>
      <c r="FHO110" s="138"/>
      <c r="FHP110" s="153"/>
      <c r="FHQ110" s="111"/>
      <c r="FHR110" s="351"/>
      <c r="FHS110" s="138"/>
      <c r="FHT110" s="153"/>
      <c r="FHU110" s="111"/>
      <c r="FHV110" s="351"/>
      <c r="FHW110" s="138"/>
      <c r="FHX110" s="153"/>
      <c r="FHY110" s="111"/>
      <c r="FHZ110" s="351"/>
      <c r="FIA110" s="138"/>
      <c r="FIB110" s="153"/>
      <c r="FIC110" s="111"/>
      <c r="FID110" s="351"/>
      <c r="FIE110" s="138"/>
      <c r="FIF110" s="153"/>
      <c r="FIG110" s="111"/>
      <c r="FIH110" s="351"/>
      <c r="FII110" s="138"/>
      <c r="FIJ110" s="153"/>
      <c r="FIK110" s="111"/>
      <c r="FIL110" s="351"/>
      <c r="FIM110" s="138"/>
      <c r="FIN110" s="153"/>
      <c r="FIO110" s="111"/>
      <c r="FIP110" s="351"/>
      <c r="FIQ110" s="138"/>
      <c r="FIR110" s="153"/>
      <c r="FIS110" s="111"/>
      <c r="FIT110" s="351"/>
      <c r="FIU110" s="138"/>
      <c r="FIV110" s="153"/>
      <c r="FIW110" s="111"/>
      <c r="FIX110" s="351"/>
      <c r="FIY110" s="138"/>
      <c r="FIZ110" s="153"/>
      <c r="FJA110" s="111"/>
      <c r="FJB110" s="351"/>
      <c r="FJC110" s="138"/>
      <c r="FJD110" s="153"/>
      <c r="FJE110" s="111"/>
      <c r="FJF110" s="351"/>
      <c r="FJG110" s="138"/>
      <c r="FJH110" s="153"/>
      <c r="FJI110" s="111"/>
      <c r="FJJ110" s="351"/>
      <c r="FJK110" s="138"/>
      <c r="FJL110" s="153"/>
      <c r="FJM110" s="111"/>
      <c r="FJN110" s="351"/>
      <c r="FJO110" s="138"/>
      <c r="FJP110" s="153"/>
      <c r="FJQ110" s="111"/>
      <c r="FJR110" s="351"/>
      <c r="FJS110" s="138"/>
      <c r="FJT110" s="153"/>
      <c r="FJU110" s="111"/>
      <c r="FJV110" s="351"/>
      <c r="FJW110" s="138"/>
      <c r="FJX110" s="153"/>
      <c r="FJY110" s="111"/>
      <c r="FJZ110" s="351"/>
      <c r="FKA110" s="138"/>
      <c r="FKB110" s="153"/>
      <c r="FKC110" s="111"/>
      <c r="FKD110" s="351"/>
      <c r="FKE110" s="138"/>
      <c r="FKF110" s="153"/>
      <c r="FKG110" s="111"/>
      <c r="FKH110" s="351"/>
      <c r="FKI110" s="138"/>
      <c r="FKJ110" s="153"/>
      <c r="FKK110" s="111"/>
      <c r="FKL110" s="351"/>
      <c r="FKM110" s="138"/>
      <c r="FKN110" s="153"/>
      <c r="FKO110" s="111"/>
      <c r="FKP110" s="351"/>
      <c r="FKQ110" s="138"/>
      <c r="FKR110" s="153"/>
      <c r="FKS110" s="111"/>
      <c r="FKT110" s="351"/>
      <c r="FKU110" s="138"/>
      <c r="FKV110" s="153"/>
      <c r="FKW110" s="111"/>
      <c r="FKX110" s="351"/>
      <c r="FKY110" s="138"/>
      <c r="FKZ110" s="153"/>
      <c r="FLA110" s="111"/>
      <c r="FLB110" s="351"/>
      <c r="FLC110" s="138"/>
      <c r="FLD110" s="153"/>
      <c r="FLE110" s="111"/>
      <c r="FLF110" s="351"/>
      <c r="FLG110" s="138"/>
      <c r="FLH110" s="153"/>
      <c r="FLI110" s="111"/>
      <c r="FLJ110" s="351"/>
      <c r="FLK110" s="138"/>
      <c r="FLL110" s="153"/>
      <c r="FLM110" s="111"/>
      <c r="FLN110" s="351"/>
      <c r="FLO110" s="138"/>
      <c r="FLP110" s="153"/>
      <c r="FLQ110" s="111"/>
      <c r="FLR110" s="351"/>
      <c r="FLS110" s="138"/>
      <c r="FLT110" s="153"/>
      <c r="FLU110" s="111"/>
      <c r="FLV110" s="351"/>
      <c r="FLW110" s="138"/>
      <c r="FLX110" s="153"/>
      <c r="FLY110" s="111"/>
      <c r="FLZ110" s="351"/>
      <c r="FMA110" s="138"/>
      <c r="FMB110" s="153"/>
      <c r="FMC110" s="111"/>
      <c r="FMD110" s="351"/>
      <c r="FME110" s="138"/>
      <c r="FMF110" s="153"/>
      <c r="FMG110" s="111"/>
      <c r="FMH110" s="351"/>
      <c r="FMI110" s="138"/>
      <c r="FMJ110" s="153"/>
      <c r="FMK110" s="111"/>
      <c r="FML110" s="351"/>
      <c r="FMM110" s="138"/>
      <c r="FMN110" s="153"/>
      <c r="FMO110" s="111"/>
      <c r="FMP110" s="351"/>
      <c r="FMQ110" s="138"/>
      <c r="FMR110" s="153"/>
      <c r="FMS110" s="111"/>
      <c r="FMT110" s="351"/>
      <c r="FMU110" s="138"/>
      <c r="FMV110" s="153"/>
      <c r="FMW110" s="111"/>
      <c r="FMX110" s="351"/>
      <c r="FMY110" s="138"/>
      <c r="FMZ110" s="153"/>
      <c r="FNA110" s="111"/>
      <c r="FNB110" s="351"/>
      <c r="FNC110" s="138"/>
      <c r="FND110" s="153"/>
      <c r="FNE110" s="111"/>
      <c r="FNF110" s="351"/>
      <c r="FNG110" s="138"/>
      <c r="FNH110" s="153"/>
      <c r="FNI110" s="111"/>
      <c r="FNJ110" s="351"/>
      <c r="FNK110" s="138"/>
      <c r="FNL110" s="153"/>
      <c r="FNM110" s="111"/>
      <c r="FNN110" s="351"/>
      <c r="FNO110" s="138"/>
      <c r="FNP110" s="153"/>
      <c r="FNQ110" s="111"/>
      <c r="FNR110" s="351"/>
      <c r="FNS110" s="138"/>
      <c r="FNT110" s="153"/>
      <c r="FNU110" s="111"/>
      <c r="FNV110" s="351"/>
      <c r="FNW110" s="138"/>
      <c r="FNX110" s="153"/>
      <c r="FNY110" s="111"/>
      <c r="FNZ110" s="351"/>
      <c r="FOA110" s="138"/>
      <c r="FOB110" s="153"/>
      <c r="FOC110" s="111"/>
      <c r="FOD110" s="351"/>
      <c r="FOE110" s="138"/>
      <c r="FOF110" s="153"/>
      <c r="FOG110" s="111"/>
      <c r="FOH110" s="351"/>
      <c r="FOI110" s="138"/>
      <c r="FOJ110" s="153"/>
      <c r="FOK110" s="111"/>
      <c r="FOL110" s="351"/>
      <c r="FOM110" s="138"/>
      <c r="FON110" s="153"/>
      <c r="FOO110" s="111"/>
      <c r="FOP110" s="351"/>
      <c r="FOQ110" s="138"/>
      <c r="FOR110" s="153"/>
      <c r="FOS110" s="111"/>
      <c r="FOT110" s="351"/>
      <c r="FOU110" s="138"/>
      <c r="FOV110" s="153"/>
      <c r="FOW110" s="111"/>
      <c r="FOX110" s="351"/>
      <c r="FOY110" s="138"/>
      <c r="FOZ110" s="153"/>
      <c r="FPA110" s="111"/>
      <c r="FPB110" s="351"/>
      <c r="FPC110" s="138"/>
      <c r="FPD110" s="153"/>
      <c r="FPE110" s="111"/>
      <c r="FPF110" s="351"/>
      <c r="FPG110" s="138"/>
      <c r="FPH110" s="153"/>
      <c r="FPI110" s="111"/>
      <c r="FPJ110" s="351"/>
      <c r="FPK110" s="138"/>
      <c r="FPL110" s="153"/>
      <c r="FPM110" s="111"/>
      <c r="FPN110" s="351"/>
      <c r="FPO110" s="138"/>
      <c r="FPP110" s="153"/>
      <c r="FPQ110" s="111"/>
      <c r="FPR110" s="351"/>
      <c r="FPS110" s="138"/>
      <c r="FPT110" s="153"/>
      <c r="FPU110" s="111"/>
      <c r="FPV110" s="351"/>
      <c r="FPW110" s="138"/>
      <c r="FPX110" s="153"/>
      <c r="FPY110" s="111"/>
      <c r="FPZ110" s="351"/>
      <c r="FQA110" s="138"/>
      <c r="FQB110" s="153"/>
      <c r="FQC110" s="111"/>
      <c r="FQD110" s="351"/>
      <c r="FQE110" s="138"/>
      <c r="FQF110" s="153"/>
      <c r="FQG110" s="111"/>
      <c r="FQH110" s="351"/>
      <c r="FQI110" s="138"/>
      <c r="FQJ110" s="153"/>
      <c r="FQK110" s="111"/>
      <c r="FQL110" s="351"/>
      <c r="FQM110" s="138"/>
      <c r="FQN110" s="153"/>
      <c r="FQO110" s="111"/>
      <c r="FQP110" s="351"/>
      <c r="FQQ110" s="138"/>
      <c r="FQR110" s="153"/>
      <c r="FQS110" s="111"/>
      <c r="FQT110" s="351"/>
      <c r="FQU110" s="138"/>
      <c r="FQV110" s="153"/>
      <c r="FQW110" s="111"/>
      <c r="FQX110" s="351"/>
      <c r="FQY110" s="138"/>
      <c r="FQZ110" s="153"/>
      <c r="FRA110" s="111"/>
      <c r="FRB110" s="351"/>
      <c r="FRC110" s="138"/>
      <c r="FRD110" s="153"/>
      <c r="FRE110" s="111"/>
      <c r="FRF110" s="351"/>
      <c r="FRG110" s="138"/>
      <c r="FRH110" s="153"/>
      <c r="FRI110" s="111"/>
      <c r="FRJ110" s="351"/>
      <c r="FRK110" s="138"/>
      <c r="FRL110" s="153"/>
      <c r="FRM110" s="111"/>
      <c r="FRN110" s="351"/>
      <c r="FRO110" s="138"/>
      <c r="FRP110" s="153"/>
      <c r="FRQ110" s="111"/>
      <c r="FRR110" s="351"/>
      <c r="FRS110" s="138"/>
      <c r="FRT110" s="153"/>
      <c r="FRU110" s="111"/>
      <c r="FRV110" s="351"/>
      <c r="FRW110" s="138"/>
      <c r="FRX110" s="153"/>
      <c r="FRY110" s="111"/>
      <c r="FRZ110" s="351"/>
      <c r="FSA110" s="138"/>
      <c r="FSB110" s="153"/>
      <c r="FSC110" s="111"/>
      <c r="FSD110" s="351"/>
      <c r="FSE110" s="138"/>
      <c r="FSF110" s="153"/>
      <c r="FSG110" s="111"/>
      <c r="FSH110" s="351"/>
      <c r="FSI110" s="138"/>
      <c r="FSJ110" s="153"/>
      <c r="FSK110" s="111"/>
      <c r="FSL110" s="351"/>
      <c r="FSM110" s="138"/>
      <c r="FSN110" s="153"/>
      <c r="FSO110" s="111"/>
      <c r="FSP110" s="351"/>
      <c r="FSQ110" s="138"/>
      <c r="FSR110" s="153"/>
      <c r="FSS110" s="111"/>
      <c r="FST110" s="351"/>
      <c r="FSU110" s="138"/>
      <c r="FSV110" s="153"/>
      <c r="FSW110" s="111"/>
      <c r="FSX110" s="351"/>
      <c r="FSY110" s="138"/>
      <c r="FSZ110" s="153"/>
      <c r="FTA110" s="111"/>
      <c r="FTB110" s="351"/>
      <c r="FTC110" s="138"/>
      <c r="FTD110" s="153"/>
      <c r="FTE110" s="111"/>
      <c r="FTF110" s="351"/>
      <c r="FTG110" s="138"/>
      <c r="FTH110" s="153"/>
      <c r="FTI110" s="111"/>
      <c r="FTJ110" s="351"/>
      <c r="FTK110" s="138"/>
      <c r="FTL110" s="153"/>
      <c r="FTM110" s="111"/>
      <c r="FTN110" s="351"/>
      <c r="FTO110" s="138"/>
      <c r="FTP110" s="153"/>
      <c r="FTQ110" s="111"/>
      <c r="FTR110" s="351"/>
      <c r="FTS110" s="138"/>
      <c r="FTT110" s="153"/>
      <c r="FTU110" s="111"/>
      <c r="FTV110" s="351"/>
      <c r="FTW110" s="138"/>
      <c r="FTX110" s="153"/>
      <c r="FTY110" s="111"/>
      <c r="FTZ110" s="351"/>
      <c r="FUA110" s="138"/>
      <c r="FUB110" s="153"/>
      <c r="FUC110" s="111"/>
      <c r="FUD110" s="351"/>
      <c r="FUE110" s="138"/>
      <c r="FUF110" s="153"/>
      <c r="FUG110" s="111"/>
      <c r="FUH110" s="351"/>
      <c r="FUI110" s="138"/>
      <c r="FUJ110" s="153"/>
      <c r="FUK110" s="111"/>
      <c r="FUL110" s="351"/>
      <c r="FUM110" s="138"/>
      <c r="FUN110" s="153"/>
      <c r="FUO110" s="111"/>
      <c r="FUP110" s="351"/>
      <c r="FUQ110" s="138"/>
      <c r="FUR110" s="153"/>
      <c r="FUS110" s="111"/>
      <c r="FUT110" s="351"/>
      <c r="FUU110" s="138"/>
      <c r="FUV110" s="153"/>
      <c r="FUW110" s="111"/>
      <c r="FUX110" s="351"/>
      <c r="FUY110" s="138"/>
      <c r="FUZ110" s="153"/>
      <c r="FVA110" s="111"/>
      <c r="FVB110" s="351"/>
      <c r="FVC110" s="138"/>
      <c r="FVD110" s="153"/>
      <c r="FVE110" s="111"/>
      <c r="FVF110" s="351"/>
      <c r="FVG110" s="138"/>
      <c r="FVH110" s="153"/>
      <c r="FVI110" s="111"/>
      <c r="FVJ110" s="351"/>
      <c r="FVK110" s="138"/>
      <c r="FVL110" s="153"/>
      <c r="FVM110" s="111"/>
      <c r="FVN110" s="351"/>
      <c r="FVO110" s="138"/>
      <c r="FVP110" s="153"/>
      <c r="FVQ110" s="111"/>
      <c r="FVR110" s="351"/>
      <c r="FVS110" s="138"/>
      <c r="FVT110" s="153"/>
      <c r="FVU110" s="111"/>
      <c r="FVV110" s="351"/>
      <c r="FVW110" s="138"/>
      <c r="FVX110" s="153"/>
      <c r="FVY110" s="111"/>
      <c r="FVZ110" s="351"/>
      <c r="FWA110" s="138"/>
      <c r="FWB110" s="153"/>
      <c r="FWC110" s="111"/>
      <c r="FWD110" s="351"/>
      <c r="FWE110" s="138"/>
      <c r="FWF110" s="153"/>
      <c r="FWG110" s="111"/>
      <c r="FWH110" s="351"/>
      <c r="FWI110" s="138"/>
      <c r="FWJ110" s="153"/>
      <c r="FWK110" s="111"/>
      <c r="FWL110" s="351"/>
      <c r="FWM110" s="138"/>
      <c r="FWN110" s="153"/>
      <c r="FWO110" s="111"/>
      <c r="FWP110" s="351"/>
      <c r="FWQ110" s="138"/>
      <c r="FWR110" s="153"/>
      <c r="FWS110" s="111"/>
      <c r="FWT110" s="351"/>
      <c r="FWU110" s="138"/>
      <c r="FWV110" s="153"/>
      <c r="FWW110" s="111"/>
      <c r="FWX110" s="351"/>
      <c r="FWY110" s="138"/>
      <c r="FWZ110" s="153"/>
      <c r="FXA110" s="111"/>
      <c r="FXB110" s="351"/>
      <c r="FXC110" s="138"/>
      <c r="FXD110" s="153"/>
      <c r="FXE110" s="111"/>
      <c r="FXF110" s="351"/>
      <c r="FXG110" s="138"/>
      <c r="FXH110" s="153"/>
      <c r="FXI110" s="111"/>
      <c r="FXJ110" s="351"/>
      <c r="FXK110" s="138"/>
      <c r="FXL110" s="153"/>
      <c r="FXM110" s="111"/>
      <c r="FXN110" s="351"/>
      <c r="FXO110" s="138"/>
      <c r="FXP110" s="153"/>
      <c r="FXQ110" s="111"/>
      <c r="FXR110" s="351"/>
      <c r="FXS110" s="138"/>
      <c r="FXT110" s="153"/>
      <c r="FXU110" s="111"/>
      <c r="FXV110" s="351"/>
      <c r="FXW110" s="138"/>
      <c r="FXX110" s="153"/>
      <c r="FXY110" s="111"/>
      <c r="FXZ110" s="351"/>
      <c r="FYA110" s="138"/>
      <c r="FYB110" s="153"/>
      <c r="FYC110" s="111"/>
      <c r="FYD110" s="351"/>
      <c r="FYE110" s="138"/>
      <c r="FYF110" s="153"/>
      <c r="FYG110" s="111"/>
      <c r="FYH110" s="351"/>
      <c r="FYI110" s="138"/>
      <c r="FYJ110" s="153"/>
      <c r="FYK110" s="111"/>
      <c r="FYL110" s="351"/>
      <c r="FYM110" s="138"/>
      <c r="FYN110" s="153"/>
      <c r="FYO110" s="111"/>
      <c r="FYP110" s="351"/>
      <c r="FYQ110" s="138"/>
      <c r="FYR110" s="153"/>
      <c r="FYS110" s="111"/>
      <c r="FYT110" s="351"/>
      <c r="FYU110" s="138"/>
      <c r="FYV110" s="153"/>
      <c r="FYW110" s="111"/>
      <c r="FYX110" s="351"/>
      <c r="FYY110" s="138"/>
      <c r="FYZ110" s="153"/>
      <c r="FZA110" s="111"/>
      <c r="FZB110" s="351"/>
      <c r="FZC110" s="138"/>
      <c r="FZD110" s="153"/>
      <c r="FZE110" s="111"/>
      <c r="FZF110" s="351"/>
      <c r="FZG110" s="138"/>
      <c r="FZH110" s="153"/>
      <c r="FZI110" s="111"/>
      <c r="FZJ110" s="351"/>
      <c r="FZK110" s="138"/>
      <c r="FZL110" s="153"/>
      <c r="FZM110" s="111"/>
      <c r="FZN110" s="351"/>
      <c r="FZO110" s="138"/>
      <c r="FZP110" s="153"/>
      <c r="FZQ110" s="111"/>
      <c r="FZR110" s="351"/>
      <c r="FZS110" s="138"/>
      <c r="FZT110" s="153"/>
      <c r="FZU110" s="111"/>
      <c r="FZV110" s="351"/>
      <c r="FZW110" s="138"/>
      <c r="FZX110" s="153"/>
      <c r="FZY110" s="111"/>
      <c r="FZZ110" s="351"/>
      <c r="GAA110" s="138"/>
      <c r="GAB110" s="153"/>
      <c r="GAC110" s="111"/>
      <c r="GAD110" s="351"/>
      <c r="GAE110" s="138"/>
      <c r="GAF110" s="153"/>
      <c r="GAG110" s="111"/>
      <c r="GAH110" s="351"/>
      <c r="GAI110" s="138"/>
      <c r="GAJ110" s="153"/>
      <c r="GAK110" s="111"/>
      <c r="GAL110" s="351"/>
      <c r="GAM110" s="138"/>
      <c r="GAN110" s="153"/>
      <c r="GAO110" s="111"/>
      <c r="GAP110" s="351"/>
      <c r="GAQ110" s="138"/>
      <c r="GAR110" s="153"/>
      <c r="GAS110" s="111"/>
      <c r="GAT110" s="351"/>
      <c r="GAU110" s="138"/>
      <c r="GAV110" s="153"/>
      <c r="GAW110" s="111"/>
      <c r="GAX110" s="351"/>
      <c r="GAY110" s="138"/>
      <c r="GAZ110" s="153"/>
      <c r="GBA110" s="111"/>
      <c r="GBB110" s="351"/>
      <c r="GBC110" s="138"/>
      <c r="GBD110" s="153"/>
      <c r="GBE110" s="111"/>
      <c r="GBF110" s="351"/>
      <c r="GBG110" s="138"/>
      <c r="GBH110" s="153"/>
      <c r="GBI110" s="111"/>
      <c r="GBJ110" s="351"/>
      <c r="GBK110" s="138"/>
      <c r="GBL110" s="153"/>
      <c r="GBM110" s="111"/>
      <c r="GBN110" s="351"/>
      <c r="GBO110" s="138"/>
      <c r="GBP110" s="153"/>
      <c r="GBQ110" s="111"/>
      <c r="GBR110" s="351"/>
      <c r="GBS110" s="138"/>
      <c r="GBT110" s="153"/>
      <c r="GBU110" s="111"/>
      <c r="GBV110" s="351"/>
      <c r="GBW110" s="138"/>
      <c r="GBX110" s="153"/>
      <c r="GBY110" s="111"/>
      <c r="GBZ110" s="351"/>
      <c r="GCA110" s="138"/>
      <c r="GCB110" s="153"/>
      <c r="GCC110" s="111"/>
      <c r="GCD110" s="351"/>
      <c r="GCE110" s="138"/>
      <c r="GCF110" s="153"/>
      <c r="GCG110" s="111"/>
      <c r="GCH110" s="351"/>
      <c r="GCI110" s="138"/>
      <c r="GCJ110" s="153"/>
      <c r="GCK110" s="111"/>
      <c r="GCL110" s="351"/>
      <c r="GCM110" s="138"/>
      <c r="GCN110" s="153"/>
      <c r="GCO110" s="111"/>
      <c r="GCP110" s="351"/>
      <c r="GCQ110" s="138"/>
      <c r="GCR110" s="153"/>
      <c r="GCS110" s="111"/>
      <c r="GCT110" s="351"/>
      <c r="GCU110" s="138"/>
      <c r="GCV110" s="153"/>
      <c r="GCW110" s="111"/>
      <c r="GCX110" s="351"/>
      <c r="GCY110" s="138"/>
      <c r="GCZ110" s="153"/>
      <c r="GDA110" s="111"/>
      <c r="GDB110" s="351"/>
      <c r="GDC110" s="138"/>
      <c r="GDD110" s="153"/>
      <c r="GDE110" s="111"/>
      <c r="GDF110" s="351"/>
      <c r="GDG110" s="138"/>
      <c r="GDH110" s="153"/>
      <c r="GDI110" s="111"/>
      <c r="GDJ110" s="351"/>
      <c r="GDK110" s="138"/>
      <c r="GDL110" s="153"/>
      <c r="GDM110" s="111"/>
      <c r="GDN110" s="351"/>
      <c r="GDO110" s="138"/>
      <c r="GDP110" s="153"/>
      <c r="GDQ110" s="111"/>
      <c r="GDR110" s="351"/>
      <c r="GDS110" s="138"/>
      <c r="GDT110" s="153"/>
      <c r="GDU110" s="111"/>
      <c r="GDV110" s="351"/>
      <c r="GDW110" s="138"/>
      <c r="GDX110" s="153"/>
      <c r="GDY110" s="111"/>
      <c r="GDZ110" s="351"/>
      <c r="GEA110" s="138"/>
      <c r="GEB110" s="153"/>
      <c r="GEC110" s="111"/>
      <c r="GED110" s="351"/>
      <c r="GEE110" s="138"/>
      <c r="GEF110" s="153"/>
      <c r="GEG110" s="111"/>
      <c r="GEH110" s="351"/>
      <c r="GEI110" s="138"/>
      <c r="GEJ110" s="153"/>
      <c r="GEK110" s="111"/>
      <c r="GEL110" s="351"/>
      <c r="GEM110" s="138"/>
      <c r="GEN110" s="153"/>
      <c r="GEO110" s="111"/>
      <c r="GEP110" s="351"/>
      <c r="GEQ110" s="138"/>
      <c r="GER110" s="153"/>
      <c r="GES110" s="111"/>
      <c r="GET110" s="351"/>
      <c r="GEU110" s="138"/>
      <c r="GEV110" s="153"/>
      <c r="GEW110" s="111"/>
      <c r="GEX110" s="351"/>
      <c r="GEY110" s="138"/>
      <c r="GEZ110" s="153"/>
      <c r="GFA110" s="111"/>
      <c r="GFB110" s="351"/>
      <c r="GFC110" s="138"/>
      <c r="GFD110" s="153"/>
      <c r="GFE110" s="111"/>
      <c r="GFF110" s="351"/>
      <c r="GFG110" s="138"/>
      <c r="GFH110" s="153"/>
      <c r="GFI110" s="111"/>
      <c r="GFJ110" s="351"/>
      <c r="GFK110" s="138"/>
      <c r="GFL110" s="153"/>
      <c r="GFM110" s="111"/>
      <c r="GFN110" s="351"/>
      <c r="GFO110" s="138"/>
      <c r="GFP110" s="153"/>
      <c r="GFQ110" s="111"/>
      <c r="GFR110" s="351"/>
      <c r="GFS110" s="138"/>
      <c r="GFT110" s="153"/>
      <c r="GFU110" s="111"/>
      <c r="GFV110" s="351"/>
      <c r="GFW110" s="138"/>
      <c r="GFX110" s="153"/>
      <c r="GFY110" s="111"/>
      <c r="GFZ110" s="351"/>
      <c r="GGA110" s="138"/>
      <c r="GGB110" s="153"/>
      <c r="GGC110" s="111"/>
      <c r="GGD110" s="351"/>
      <c r="GGE110" s="138"/>
      <c r="GGF110" s="153"/>
      <c r="GGG110" s="111"/>
      <c r="GGH110" s="351"/>
      <c r="GGI110" s="138"/>
      <c r="GGJ110" s="153"/>
      <c r="GGK110" s="111"/>
      <c r="GGL110" s="351"/>
      <c r="GGM110" s="138"/>
      <c r="GGN110" s="153"/>
      <c r="GGO110" s="111"/>
      <c r="GGP110" s="351"/>
      <c r="GGQ110" s="138"/>
      <c r="GGR110" s="153"/>
      <c r="GGS110" s="111"/>
      <c r="GGT110" s="351"/>
      <c r="GGU110" s="138"/>
      <c r="GGV110" s="153"/>
      <c r="GGW110" s="111"/>
      <c r="GGX110" s="351"/>
      <c r="GGY110" s="138"/>
      <c r="GGZ110" s="153"/>
      <c r="GHA110" s="111"/>
      <c r="GHB110" s="351"/>
      <c r="GHC110" s="138"/>
      <c r="GHD110" s="153"/>
      <c r="GHE110" s="111"/>
      <c r="GHF110" s="351"/>
      <c r="GHG110" s="138"/>
      <c r="GHH110" s="153"/>
      <c r="GHI110" s="111"/>
      <c r="GHJ110" s="351"/>
      <c r="GHK110" s="138"/>
      <c r="GHL110" s="153"/>
      <c r="GHM110" s="111"/>
      <c r="GHN110" s="351"/>
      <c r="GHO110" s="138"/>
      <c r="GHP110" s="153"/>
      <c r="GHQ110" s="111"/>
      <c r="GHR110" s="351"/>
      <c r="GHS110" s="138"/>
      <c r="GHT110" s="153"/>
      <c r="GHU110" s="111"/>
      <c r="GHV110" s="351"/>
      <c r="GHW110" s="138"/>
      <c r="GHX110" s="153"/>
      <c r="GHY110" s="111"/>
      <c r="GHZ110" s="351"/>
      <c r="GIA110" s="138"/>
      <c r="GIB110" s="153"/>
      <c r="GIC110" s="111"/>
      <c r="GID110" s="351"/>
      <c r="GIE110" s="138"/>
      <c r="GIF110" s="153"/>
      <c r="GIG110" s="111"/>
      <c r="GIH110" s="351"/>
      <c r="GII110" s="138"/>
      <c r="GIJ110" s="153"/>
      <c r="GIK110" s="111"/>
      <c r="GIL110" s="351"/>
      <c r="GIM110" s="138"/>
      <c r="GIN110" s="153"/>
      <c r="GIO110" s="111"/>
      <c r="GIP110" s="351"/>
      <c r="GIQ110" s="138"/>
      <c r="GIR110" s="153"/>
      <c r="GIS110" s="111"/>
      <c r="GIT110" s="351"/>
      <c r="GIU110" s="138"/>
      <c r="GIV110" s="153"/>
      <c r="GIW110" s="111"/>
      <c r="GIX110" s="351"/>
      <c r="GIY110" s="138"/>
      <c r="GIZ110" s="153"/>
      <c r="GJA110" s="111"/>
      <c r="GJB110" s="351"/>
      <c r="GJC110" s="138"/>
      <c r="GJD110" s="153"/>
      <c r="GJE110" s="111"/>
      <c r="GJF110" s="351"/>
      <c r="GJG110" s="138"/>
      <c r="GJH110" s="153"/>
      <c r="GJI110" s="111"/>
      <c r="GJJ110" s="351"/>
      <c r="GJK110" s="138"/>
      <c r="GJL110" s="153"/>
      <c r="GJM110" s="111"/>
      <c r="GJN110" s="351"/>
      <c r="GJO110" s="138"/>
      <c r="GJP110" s="153"/>
      <c r="GJQ110" s="111"/>
      <c r="GJR110" s="351"/>
      <c r="GJS110" s="138"/>
      <c r="GJT110" s="153"/>
      <c r="GJU110" s="111"/>
      <c r="GJV110" s="351"/>
      <c r="GJW110" s="138"/>
      <c r="GJX110" s="153"/>
      <c r="GJY110" s="111"/>
      <c r="GJZ110" s="351"/>
      <c r="GKA110" s="138"/>
      <c r="GKB110" s="153"/>
      <c r="GKC110" s="111"/>
      <c r="GKD110" s="351"/>
      <c r="GKE110" s="138"/>
      <c r="GKF110" s="153"/>
      <c r="GKG110" s="111"/>
      <c r="GKH110" s="351"/>
      <c r="GKI110" s="138"/>
      <c r="GKJ110" s="153"/>
      <c r="GKK110" s="111"/>
      <c r="GKL110" s="351"/>
      <c r="GKM110" s="138"/>
      <c r="GKN110" s="153"/>
      <c r="GKO110" s="111"/>
      <c r="GKP110" s="351"/>
      <c r="GKQ110" s="138"/>
      <c r="GKR110" s="153"/>
      <c r="GKS110" s="111"/>
      <c r="GKT110" s="351"/>
      <c r="GKU110" s="138"/>
      <c r="GKV110" s="153"/>
      <c r="GKW110" s="111"/>
      <c r="GKX110" s="351"/>
      <c r="GKY110" s="138"/>
      <c r="GKZ110" s="153"/>
      <c r="GLA110" s="111"/>
      <c r="GLB110" s="351"/>
      <c r="GLC110" s="138"/>
      <c r="GLD110" s="153"/>
      <c r="GLE110" s="111"/>
      <c r="GLF110" s="351"/>
      <c r="GLG110" s="138"/>
      <c r="GLH110" s="153"/>
      <c r="GLI110" s="111"/>
      <c r="GLJ110" s="351"/>
      <c r="GLK110" s="138"/>
      <c r="GLL110" s="153"/>
      <c r="GLM110" s="111"/>
      <c r="GLN110" s="351"/>
      <c r="GLO110" s="138"/>
      <c r="GLP110" s="153"/>
      <c r="GLQ110" s="111"/>
      <c r="GLR110" s="351"/>
      <c r="GLS110" s="138"/>
      <c r="GLT110" s="153"/>
      <c r="GLU110" s="111"/>
      <c r="GLV110" s="351"/>
      <c r="GLW110" s="138"/>
      <c r="GLX110" s="153"/>
      <c r="GLY110" s="111"/>
      <c r="GLZ110" s="351"/>
      <c r="GMA110" s="138"/>
      <c r="GMB110" s="153"/>
      <c r="GMC110" s="111"/>
      <c r="GMD110" s="351"/>
      <c r="GME110" s="138"/>
      <c r="GMF110" s="153"/>
      <c r="GMG110" s="111"/>
      <c r="GMH110" s="351"/>
      <c r="GMI110" s="138"/>
      <c r="GMJ110" s="153"/>
      <c r="GMK110" s="111"/>
      <c r="GML110" s="351"/>
      <c r="GMM110" s="138"/>
      <c r="GMN110" s="153"/>
      <c r="GMO110" s="111"/>
      <c r="GMP110" s="351"/>
      <c r="GMQ110" s="138"/>
      <c r="GMR110" s="153"/>
      <c r="GMS110" s="111"/>
      <c r="GMT110" s="351"/>
      <c r="GMU110" s="138"/>
      <c r="GMV110" s="153"/>
      <c r="GMW110" s="111"/>
      <c r="GMX110" s="351"/>
      <c r="GMY110" s="138"/>
      <c r="GMZ110" s="153"/>
      <c r="GNA110" s="111"/>
      <c r="GNB110" s="351"/>
      <c r="GNC110" s="138"/>
      <c r="GND110" s="153"/>
      <c r="GNE110" s="111"/>
      <c r="GNF110" s="351"/>
      <c r="GNG110" s="138"/>
      <c r="GNH110" s="153"/>
      <c r="GNI110" s="111"/>
      <c r="GNJ110" s="351"/>
      <c r="GNK110" s="138"/>
      <c r="GNL110" s="153"/>
      <c r="GNM110" s="111"/>
      <c r="GNN110" s="351"/>
      <c r="GNO110" s="138"/>
      <c r="GNP110" s="153"/>
      <c r="GNQ110" s="111"/>
      <c r="GNR110" s="351"/>
      <c r="GNS110" s="138"/>
      <c r="GNT110" s="153"/>
      <c r="GNU110" s="111"/>
      <c r="GNV110" s="351"/>
      <c r="GNW110" s="138"/>
      <c r="GNX110" s="153"/>
      <c r="GNY110" s="111"/>
      <c r="GNZ110" s="351"/>
      <c r="GOA110" s="138"/>
      <c r="GOB110" s="153"/>
      <c r="GOC110" s="111"/>
      <c r="GOD110" s="351"/>
      <c r="GOE110" s="138"/>
      <c r="GOF110" s="153"/>
      <c r="GOG110" s="111"/>
      <c r="GOH110" s="351"/>
      <c r="GOI110" s="138"/>
      <c r="GOJ110" s="153"/>
      <c r="GOK110" s="111"/>
      <c r="GOL110" s="351"/>
      <c r="GOM110" s="138"/>
      <c r="GON110" s="153"/>
      <c r="GOO110" s="111"/>
      <c r="GOP110" s="351"/>
      <c r="GOQ110" s="138"/>
      <c r="GOR110" s="153"/>
      <c r="GOS110" s="111"/>
      <c r="GOT110" s="351"/>
      <c r="GOU110" s="138"/>
      <c r="GOV110" s="153"/>
      <c r="GOW110" s="111"/>
      <c r="GOX110" s="351"/>
      <c r="GOY110" s="138"/>
      <c r="GOZ110" s="153"/>
      <c r="GPA110" s="111"/>
      <c r="GPB110" s="351"/>
      <c r="GPC110" s="138"/>
      <c r="GPD110" s="153"/>
      <c r="GPE110" s="111"/>
      <c r="GPF110" s="351"/>
      <c r="GPG110" s="138"/>
      <c r="GPH110" s="153"/>
      <c r="GPI110" s="111"/>
      <c r="GPJ110" s="351"/>
      <c r="GPK110" s="138"/>
      <c r="GPL110" s="153"/>
      <c r="GPM110" s="111"/>
      <c r="GPN110" s="351"/>
      <c r="GPO110" s="138"/>
      <c r="GPP110" s="153"/>
      <c r="GPQ110" s="111"/>
      <c r="GPR110" s="351"/>
      <c r="GPS110" s="138"/>
      <c r="GPT110" s="153"/>
      <c r="GPU110" s="111"/>
      <c r="GPV110" s="351"/>
      <c r="GPW110" s="138"/>
      <c r="GPX110" s="153"/>
      <c r="GPY110" s="111"/>
      <c r="GPZ110" s="351"/>
      <c r="GQA110" s="138"/>
      <c r="GQB110" s="153"/>
      <c r="GQC110" s="111"/>
      <c r="GQD110" s="351"/>
      <c r="GQE110" s="138"/>
      <c r="GQF110" s="153"/>
      <c r="GQG110" s="111"/>
      <c r="GQH110" s="351"/>
      <c r="GQI110" s="138"/>
      <c r="GQJ110" s="153"/>
      <c r="GQK110" s="111"/>
      <c r="GQL110" s="351"/>
      <c r="GQM110" s="138"/>
      <c r="GQN110" s="153"/>
      <c r="GQO110" s="111"/>
      <c r="GQP110" s="351"/>
      <c r="GQQ110" s="138"/>
      <c r="GQR110" s="153"/>
      <c r="GQS110" s="111"/>
      <c r="GQT110" s="351"/>
      <c r="GQU110" s="138"/>
      <c r="GQV110" s="153"/>
      <c r="GQW110" s="111"/>
      <c r="GQX110" s="351"/>
      <c r="GQY110" s="138"/>
      <c r="GQZ110" s="153"/>
      <c r="GRA110" s="111"/>
      <c r="GRB110" s="351"/>
      <c r="GRC110" s="138"/>
      <c r="GRD110" s="153"/>
      <c r="GRE110" s="111"/>
      <c r="GRF110" s="351"/>
      <c r="GRG110" s="138"/>
      <c r="GRH110" s="153"/>
      <c r="GRI110" s="111"/>
      <c r="GRJ110" s="351"/>
      <c r="GRK110" s="138"/>
      <c r="GRL110" s="153"/>
      <c r="GRM110" s="111"/>
      <c r="GRN110" s="351"/>
      <c r="GRO110" s="138"/>
      <c r="GRP110" s="153"/>
      <c r="GRQ110" s="111"/>
      <c r="GRR110" s="351"/>
      <c r="GRS110" s="138"/>
      <c r="GRT110" s="153"/>
      <c r="GRU110" s="111"/>
      <c r="GRV110" s="351"/>
      <c r="GRW110" s="138"/>
      <c r="GRX110" s="153"/>
      <c r="GRY110" s="111"/>
      <c r="GRZ110" s="351"/>
      <c r="GSA110" s="138"/>
      <c r="GSB110" s="153"/>
      <c r="GSC110" s="111"/>
      <c r="GSD110" s="351"/>
      <c r="GSE110" s="138"/>
      <c r="GSF110" s="153"/>
      <c r="GSG110" s="111"/>
      <c r="GSH110" s="351"/>
      <c r="GSI110" s="138"/>
      <c r="GSJ110" s="153"/>
      <c r="GSK110" s="111"/>
      <c r="GSL110" s="351"/>
      <c r="GSM110" s="138"/>
      <c r="GSN110" s="153"/>
      <c r="GSO110" s="111"/>
      <c r="GSP110" s="351"/>
      <c r="GSQ110" s="138"/>
      <c r="GSR110" s="153"/>
      <c r="GSS110" s="111"/>
      <c r="GST110" s="351"/>
      <c r="GSU110" s="138"/>
      <c r="GSV110" s="153"/>
      <c r="GSW110" s="111"/>
      <c r="GSX110" s="351"/>
      <c r="GSY110" s="138"/>
      <c r="GSZ110" s="153"/>
      <c r="GTA110" s="111"/>
      <c r="GTB110" s="351"/>
      <c r="GTC110" s="138"/>
      <c r="GTD110" s="153"/>
      <c r="GTE110" s="111"/>
      <c r="GTF110" s="351"/>
      <c r="GTG110" s="138"/>
      <c r="GTH110" s="153"/>
      <c r="GTI110" s="111"/>
      <c r="GTJ110" s="351"/>
      <c r="GTK110" s="138"/>
      <c r="GTL110" s="153"/>
      <c r="GTM110" s="111"/>
      <c r="GTN110" s="351"/>
      <c r="GTO110" s="138"/>
      <c r="GTP110" s="153"/>
      <c r="GTQ110" s="111"/>
      <c r="GTR110" s="351"/>
      <c r="GTS110" s="138"/>
      <c r="GTT110" s="153"/>
      <c r="GTU110" s="111"/>
      <c r="GTV110" s="351"/>
      <c r="GTW110" s="138"/>
      <c r="GTX110" s="153"/>
      <c r="GTY110" s="111"/>
      <c r="GTZ110" s="351"/>
      <c r="GUA110" s="138"/>
      <c r="GUB110" s="153"/>
      <c r="GUC110" s="111"/>
      <c r="GUD110" s="351"/>
      <c r="GUE110" s="138"/>
      <c r="GUF110" s="153"/>
      <c r="GUG110" s="111"/>
      <c r="GUH110" s="351"/>
      <c r="GUI110" s="138"/>
      <c r="GUJ110" s="153"/>
      <c r="GUK110" s="111"/>
      <c r="GUL110" s="351"/>
      <c r="GUM110" s="138"/>
      <c r="GUN110" s="153"/>
      <c r="GUO110" s="111"/>
      <c r="GUP110" s="351"/>
      <c r="GUQ110" s="138"/>
      <c r="GUR110" s="153"/>
      <c r="GUS110" s="111"/>
      <c r="GUT110" s="351"/>
      <c r="GUU110" s="138"/>
      <c r="GUV110" s="153"/>
      <c r="GUW110" s="111"/>
      <c r="GUX110" s="351"/>
      <c r="GUY110" s="138"/>
      <c r="GUZ110" s="153"/>
      <c r="GVA110" s="111"/>
      <c r="GVB110" s="351"/>
      <c r="GVC110" s="138"/>
      <c r="GVD110" s="153"/>
      <c r="GVE110" s="111"/>
      <c r="GVF110" s="351"/>
      <c r="GVG110" s="138"/>
      <c r="GVH110" s="153"/>
      <c r="GVI110" s="111"/>
      <c r="GVJ110" s="351"/>
      <c r="GVK110" s="138"/>
      <c r="GVL110" s="153"/>
      <c r="GVM110" s="111"/>
      <c r="GVN110" s="351"/>
      <c r="GVO110" s="138"/>
      <c r="GVP110" s="153"/>
      <c r="GVQ110" s="111"/>
      <c r="GVR110" s="351"/>
      <c r="GVS110" s="138"/>
      <c r="GVT110" s="153"/>
      <c r="GVU110" s="111"/>
      <c r="GVV110" s="351"/>
      <c r="GVW110" s="138"/>
      <c r="GVX110" s="153"/>
      <c r="GVY110" s="111"/>
      <c r="GVZ110" s="351"/>
      <c r="GWA110" s="138"/>
      <c r="GWB110" s="153"/>
      <c r="GWC110" s="111"/>
      <c r="GWD110" s="351"/>
      <c r="GWE110" s="138"/>
      <c r="GWF110" s="153"/>
      <c r="GWG110" s="111"/>
      <c r="GWH110" s="351"/>
      <c r="GWI110" s="138"/>
      <c r="GWJ110" s="153"/>
      <c r="GWK110" s="111"/>
      <c r="GWL110" s="351"/>
      <c r="GWM110" s="138"/>
      <c r="GWN110" s="153"/>
      <c r="GWO110" s="111"/>
      <c r="GWP110" s="351"/>
      <c r="GWQ110" s="138"/>
      <c r="GWR110" s="153"/>
      <c r="GWS110" s="111"/>
      <c r="GWT110" s="351"/>
      <c r="GWU110" s="138"/>
      <c r="GWV110" s="153"/>
      <c r="GWW110" s="111"/>
      <c r="GWX110" s="351"/>
      <c r="GWY110" s="138"/>
      <c r="GWZ110" s="153"/>
      <c r="GXA110" s="111"/>
      <c r="GXB110" s="351"/>
      <c r="GXC110" s="138"/>
      <c r="GXD110" s="153"/>
      <c r="GXE110" s="111"/>
      <c r="GXF110" s="351"/>
      <c r="GXG110" s="138"/>
      <c r="GXH110" s="153"/>
      <c r="GXI110" s="111"/>
      <c r="GXJ110" s="351"/>
      <c r="GXK110" s="138"/>
      <c r="GXL110" s="153"/>
      <c r="GXM110" s="111"/>
      <c r="GXN110" s="351"/>
      <c r="GXO110" s="138"/>
      <c r="GXP110" s="153"/>
      <c r="GXQ110" s="111"/>
      <c r="GXR110" s="351"/>
      <c r="GXS110" s="138"/>
      <c r="GXT110" s="153"/>
      <c r="GXU110" s="111"/>
      <c r="GXV110" s="351"/>
      <c r="GXW110" s="138"/>
      <c r="GXX110" s="153"/>
      <c r="GXY110" s="111"/>
      <c r="GXZ110" s="351"/>
      <c r="GYA110" s="138"/>
      <c r="GYB110" s="153"/>
      <c r="GYC110" s="111"/>
      <c r="GYD110" s="351"/>
      <c r="GYE110" s="138"/>
      <c r="GYF110" s="153"/>
      <c r="GYG110" s="111"/>
      <c r="GYH110" s="351"/>
      <c r="GYI110" s="138"/>
      <c r="GYJ110" s="153"/>
      <c r="GYK110" s="111"/>
      <c r="GYL110" s="351"/>
      <c r="GYM110" s="138"/>
      <c r="GYN110" s="153"/>
      <c r="GYO110" s="111"/>
      <c r="GYP110" s="351"/>
      <c r="GYQ110" s="138"/>
      <c r="GYR110" s="153"/>
      <c r="GYS110" s="111"/>
      <c r="GYT110" s="351"/>
      <c r="GYU110" s="138"/>
      <c r="GYV110" s="153"/>
      <c r="GYW110" s="111"/>
      <c r="GYX110" s="351"/>
      <c r="GYY110" s="138"/>
      <c r="GYZ110" s="153"/>
      <c r="GZA110" s="111"/>
      <c r="GZB110" s="351"/>
      <c r="GZC110" s="138"/>
      <c r="GZD110" s="153"/>
      <c r="GZE110" s="111"/>
      <c r="GZF110" s="351"/>
      <c r="GZG110" s="138"/>
      <c r="GZH110" s="153"/>
      <c r="GZI110" s="111"/>
      <c r="GZJ110" s="351"/>
      <c r="GZK110" s="138"/>
      <c r="GZL110" s="153"/>
      <c r="GZM110" s="111"/>
      <c r="GZN110" s="351"/>
      <c r="GZO110" s="138"/>
      <c r="GZP110" s="153"/>
      <c r="GZQ110" s="111"/>
      <c r="GZR110" s="351"/>
      <c r="GZS110" s="138"/>
      <c r="GZT110" s="153"/>
      <c r="GZU110" s="111"/>
      <c r="GZV110" s="351"/>
      <c r="GZW110" s="138"/>
      <c r="GZX110" s="153"/>
      <c r="GZY110" s="111"/>
      <c r="GZZ110" s="351"/>
      <c r="HAA110" s="138"/>
      <c r="HAB110" s="153"/>
      <c r="HAC110" s="111"/>
      <c r="HAD110" s="351"/>
      <c r="HAE110" s="138"/>
      <c r="HAF110" s="153"/>
      <c r="HAG110" s="111"/>
      <c r="HAH110" s="351"/>
      <c r="HAI110" s="138"/>
      <c r="HAJ110" s="153"/>
      <c r="HAK110" s="111"/>
      <c r="HAL110" s="351"/>
      <c r="HAM110" s="138"/>
      <c r="HAN110" s="153"/>
      <c r="HAO110" s="111"/>
      <c r="HAP110" s="351"/>
      <c r="HAQ110" s="138"/>
      <c r="HAR110" s="153"/>
      <c r="HAS110" s="111"/>
      <c r="HAT110" s="351"/>
      <c r="HAU110" s="138"/>
      <c r="HAV110" s="153"/>
      <c r="HAW110" s="111"/>
      <c r="HAX110" s="351"/>
      <c r="HAY110" s="138"/>
      <c r="HAZ110" s="153"/>
      <c r="HBA110" s="111"/>
      <c r="HBB110" s="351"/>
      <c r="HBC110" s="138"/>
      <c r="HBD110" s="153"/>
      <c r="HBE110" s="111"/>
      <c r="HBF110" s="351"/>
      <c r="HBG110" s="138"/>
      <c r="HBH110" s="153"/>
      <c r="HBI110" s="111"/>
      <c r="HBJ110" s="351"/>
      <c r="HBK110" s="138"/>
      <c r="HBL110" s="153"/>
      <c r="HBM110" s="111"/>
      <c r="HBN110" s="351"/>
      <c r="HBO110" s="138"/>
      <c r="HBP110" s="153"/>
      <c r="HBQ110" s="111"/>
      <c r="HBR110" s="351"/>
      <c r="HBS110" s="138"/>
      <c r="HBT110" s="153"/>
      <c r="HBU110" s="111"/>
      <c r="HBV110" s="351"/>
      <c r="HBW110" s="138"/>
      <c r="HBX110" s="153"/>
      <c r="HBY110" s="111"/>
      <c r="HBZ110" s="351"/>
      <c r="HCA110" s="138"/>
      <c r="HCB110" s="153"/>
      <c r="HCC110" s="111"/>
      <c r="HCD110" s="351"/>
      <c r="HCE110" s="138"/>
      <c r="HCF110" s="153"/>
      <c r="HCG110" s="111"/>
      <c r="HCH110" s="351"/>
      <c r="HCI110" s="138"/>
      <c r="HCJ110" s="153"/>
      <c r="HCK110" s="111"/>
      <c r="HCL110" s="351"/>
      <c r="HCM110" s="138"/>
      <c r="HCN110" s="153"/>
      <c r="HCO110" s="111"/>
      <c r="HCP110" s="351"/>
      <c r="HCQ110" s="138"/>
      <c r="HCR110" s="153"/>
      <c r="HCS110" s="111"/>
      <c r="HCT110" s="351"/>
      <c r="HCU110" s="138"/>
      <c r="HCV110" s="153"/>
      <c r="HCW110" s="111"/>
      <c r="HCX110" s="351"/>
      <c r="HCY110" s="138"/>
      <c r="HCZ110" s="153"/>
      <c r="HDA110" s="111"/>
      <c r="HDB110" s="351"/>
      <c r="HDC110" s="138"/>
      <c r="HDD110" s="153"/>
      <c r="HDE110" s="111"/>
      <c r="HDF110" s="351"/>
      <c r="HDG110" s="138"/>
      <c r="HDH110" s="153"/>
      <c r="HDI110" s="111"/>
      <c r="HDJ110" s="351"/>
      <c r="HDK110" s="138"/>
      <c r="HDL110" s="153"/>
      <c r="HDM110" s="111"/>
      <c r="HDN110" s="351"/>
      <c r="HDO110" s="138"/>
      <c r="HDP110" s="153"/>
      <c r="HDQ110" s="111"/>
      <c r="HDR110" s="351"/>
      <c r="HDS110" s="138"/>
      <c r="HDT110" s="153"/>
      <c r="HDU110" s="111"/>
      <c r="HDV110" s="351"/>
      <c r="HDW110" s="138"/>
      <c r="HDX110" s="153"/>
      <c r="HDY110" s="111"/>
      <c r="HDZ110" s="351"/>
      <c r="HEA110" s="138"/>
      <c r="HEB110" s="153"/>
      <c r="HEC110" s="111"/>
      <c r="HED110" s="351"/>
      <c r="HEE110" s="138"/>
      <c r="HEF110" s="153"/>
      <c r="HEG110" s="111"/>
      <c r="HEH110" s="351"/>
      <c r="HEI110" s="138"/>
      <c r="HEJ110" s="153"/>
      <c r="HEK110" s="111"/>
      <c r="HEL110" s="351"/>
      <c r="HEM110" s="138"/>
      <c r="HEN110" s="153"/>
      <c r="HEO110" s="111"/>
      <c r="HEP110" s="351"/>
      <c r="HEQ110" s="138"/>
      <c r="HER110" s="153"/>
      <c r="HES110" s="111"/>
      <c r="HET110" s="351"/>
      <c r="HEU110" s="138"/>
      <c r="HEV110" s="153"/>
      <c r="HEW110" s="111"/>
      <c r="HEX110" s="351"/>
      <c r="HEY110" s="138"/>
      <c r="HEZ110" s="153"/>
      <c r="HFA110" s="111"/>
      <c r="HFB110" s="351"/>
      <c r="HFC110" s="138"/>
      <c r="HFD110" s="153"/>
      <c r="HFE110" s="111"/>
      <c r="HFF110" s="351"/>
      <c r="HFG110" s="138"/>
      <c r="HFH110" s="153"/>
      <c r="HFI110" s="111"/>
      <c r="HFJ110" s="351"/>
      <c r="HFK110" s="138"/>
      <c r="HFL110" s="153"/>
      <c r="HFM110" s="111"/>
      <c r="HFN110" s="351"/>
      <c r="HFO110" s="138"/>
      <c r="HFP110" s="153"/>
      <c r="HFQ110" s="111"/>
      <c r="HFR110" s="351"/>
      <c r="HFS110" s="138"/>
      <c r="HFT110" s="153"/>
      <c r="HFU110" s="111"/>
      <c r="HFV110" s="351"/>
      <c r="HFW110" s="138"/>
      <c r="HFX110" s="153"/>
      <c r="HFY110" s="111"/>
      <c r="HFZ110" s="351"/>
      <c r="HGA110" s="138"/>
      <c r="HGB110" s="153"/>
      <c r="HGC110" s="111"/>
      <c r="HGD110" s="351"/>
      <c r="HGE110" s="138"/>
      <c r="HGF110" s="153"/>
      <c r="HGG110" s="111"/>
      <c r="HGH110" s="351"/>
      <c r="HGI110" s="138"/>
      <c r="HGJ110" s="153"/>
      <c r="HGK110" s="111"/>
      <c r="HGL110" s="351"/>
      <c r="HGM110" s="138"/>
      <c r="HGN110" s="153"/>
      <c r="HGO110" s="111"/>
      <c r="HGP110" s="351"/>
      <c r="HGQ110" s="138"/>
      <c r="HGR110" s="153"/>
      <c r="HGS110" s="111"/>
      <c r="HGT110" s="351"/>
      <c r="HGU110" s="138"/>
      <c r="HGV110" s="153"/>
      <c r="HGW110" s="111"/>
      <c r="HGX110" s="351"/>
      <c r="HGY110" s="138"/>
      <c r="HGZ110" s="153"/>
      <c r="HHA110" s="111"/>
      <c r="HHB110" s="351"/>
      <c r="HHC110" s="138"/>
      <c r="HHD110" s="153"/>
      <c r="HHE110" s="111"/>
      <c r="HHF110" s="351"/>
      <c r="HHG110" s="138"/>
      <c r="HHH110" s="153"/>
      <c r="HHI110" s="111"/>
      <c r="HHJ110" s="351"/>
      <c r="HHK110" s="138"/>
      <c r="HHL110" s="153"/>
      <c r="HHM110" s="111"/>
      <c r="HHN110" s="351"/>
      <c r="HHO110" s="138"/>
      <c r="HHP110" s="153"/>
      <c r="HHQ110" s="111"/>
      <c r="HHR110" s="351"/>
      <c r="HHS110" s="138"/>
      <c r="HHT110" s="153"/>
      <c r="HHU110" s="111"/>
      <c r="HHV110" s="351"/>
      <c r="HHW110" s="138"/>
      <c r="HHX110" s="153"/>
      <c r="HHY110" s="111"/>
      <c r="HHZ110" s="351"/>
      <c r="HIA110" s="138"/>
      <c r="HIB110" s="153"/>
      <c r="HIC110" s="111"/>
      <c r="HID110" s="351"/>
      <c r="HIE110" s="138"/>
      <c r="HIF110" s="153"/>
      <c r="HIG110" s="111"/>
      <c r="HIH110" s="351"/>
      <c r="HII110" s="138"/>
      <c r="HIJ110" s="153"/>
      <c r="HIK110" s="111"/>
      <c r="HIL110" s="351"/>
      <c r="HIM110" s="138"/>
      <c r="HIN110" s="153"/>
      <c r="HIO110" s="111"/>
      <c r="HIP110" s="351"/>
      <c r="HIQ110" s="138"/>
      <c r="HIR110" s="153"/>
      <c r="HIS110" s="111"/>
      <c r="HIT110" s="351"/>
      <c r="HIU110" s="138"/>
      <c r="HIV110" s="153"/>
      <c r="HIW110" s="111"/>
      <c r="HIX110" s="351"/>
      <c r="HIY110" s="138"/>
      <c r="HIZ110" s="153"/>
      <c r="HJA110" s="111"/>
      <c r="HJB110" s="351"/>
      <c r="HJC110" s="138"/>
      <c r="HJD110" s="153"/>
      <c r="HJE110" s="111"/>
      <c r="HJF110" s="351"/>
      <c r="HJG110" s="138"/>
      <c r="HJH110" s="153"/>
      <c r="HJI110" s="111"/>
      <c r="HJJ110" s="351"/>
      <c r="HJK110" s="138"/>
      <c r="HJL110" s="153"/>
      <c r="HJM110" s="111"/>
      <c r="HJN110" s="351"/>
      <c r="HJO110" s="138"/>
      <c r="HJP110" s="153"/>
      <c r="HJQ110" s="111"/>
      <c r="HJR110" s="351"/>
      <c r="HJS110" s="138"/>
      <c r="HJT110" s="153"/>
      <c r="HJU110" s="111"/>
      <c r="HJV110" s="351"/>
      <c r="HJW110" s="138"/>
      <c r="HJX110" s="153"/>
      <c r="HJY110" s="111"/>
      <c r="HJZ110" s="351"/>
      <c r="HKA110" s="138"/>
      <c r="HKB110" s="153"/>
      <c r="HKC110" s="111"/>
      <c r="HKD110" s="351"/>
      <c r="HKE110" s="138"/>
      <c r="HKF110" s="153"/>
      <c r="HKG110" s="111"/>
      <c r="HKH110" s="351"/>
      <c r="HKI110" s="138"/>
      <c r="HKJ110" s="153"/>
      <c r="HKK110" s="111"/>
      <c r="HKL110" s="351"/>
      <c r="HKM110" s="138"/>
      <c r="HKN110" s="153"/>
      <c r="HKO110" s="111"/>
      <c r="HKP110" s="351"/>
      <c r="HKQ110" s="138"/>
      <c r="HKR110" s="153"/>
      <c r="HKS110" s="111"/>
      <c r="HKT110" s="351"/>
      <c r="HKU110" s="138"/>
      <c r="HKV110" s="153"/>
      <c r="HKW110" s="111"/>
      <c r="HKX110" s="351"/>
      <c r="HKY110" s="138"/>
      <c r="HKZ110" s="153"/>
      <c r="HLA110" s="111"/>
      <c r="HLB110" s="351"/>
      <c r="HLC110" s="138"/>
      <c r="HLD110" s="153"/>
      <c r="HLE110" s="111"/>
      <c r="HLF110" s="351"/>
      <c r="HLG110" s="138"/>
      <c r="HLH110" s="153"/>
      <c r="HLI110" s="111"/>
      <c r="HLJ110" s="351"/>
      <c r="HLK110" s="138"/>
      <c r="HLL110" s="153"/>
      <c r="HLM110" s="111"/>
      <c r="HLN110" s="351"/>
      <c r="HLO110" s="138"/>
      <c r="HLP110" s="153"/>
      <c r="HLQ110" s="111"/>
      <c r="HLR110" s="351"/>
      <c r="HLS110" s="138"/>
      <c r="HLT110" s="153"/>
      <c r="HLU110" s="111"/>
      <c r="HLV110" s="351"/>
      <c r="HLW110" s="138"/>
      <c r="HLX110" s="153"/>
      <c r="HLY110" s="111"/>
      <c r="HLZ110" s="351"/>
      <c r="HMA110" s="138"/>
      <c r="HMB110" s="153"/>
      <c r="HMC110" s="111"/>
      <c r="HMD110" s="351"/>
      <c r="HME110" s="138"/>
      <c r="HMF110" s="153"/>
      <c r="HMG110" s="111"/>
      <c r="HMH110" s="351"/>
      <c r="HMI110" s="138"/>
      <c r="HMJ110" s="153"/>
      <c r="HMK110" s="111"/>
      <c r="HML110" s="351"/>
      <c r="HMM110" s="138"/>
      <c r="HMN110" s="153"/>
      <c r="HMO110" s="111"/>
      <c r="HMP110" s="351"/>
      <c r="HMQ110" s="138"/>
      <c r="HMR110" s="153"/>
      <c r="HMS110" s="111"/>
      <c r="HMT110" s="351"/>
      <c r="HMU110" s="138"/>
      <c r="HMV110" s="153"/>
      <c r="HMW110" s="111"/>
      <c r="HMX110" s="351"/>
      <c r="HMY110" s="138"/>
      <c r="HMZ110" s="153"/>
      <c r="HNA110" s="111"/>
      <c r="HNB110" s="351"/>
      <c r="HNC110" s="138"/>
      <c r="HND110" s="153"/>
      <c r="HNE110" s="111"/>
      <c r="HNF110" s="351"/>
      <c r="HNG110" s="138"/>
      <c r="HNH110" s="153"/>
      <c r="HNI110" s="111"/>
      <c r="HNJ110" s="351"/>
      <c r="HNK110" s="138"/>
      <c r="HNL110" s="153"/>
      <c r="HNM110" s="111"/>
      <c r="HNN110" s="351"/>
      <c r="HNO110" s="138"/>
      <c r="HNP110" s="153"/>
      <c r="HNQ110" s="111"/>
      <c r="HNR110" s="351"/>
      <c r="HNS110" s="138"/>
      <c r="HNT110" s="153"/>
      <c r="HNU110" s="111"/>
      <c r="HNV110" s="351"/>
      <c r="HNW110" s="138"/>
      <c r="HNX110" s="153"/>
      <c r="HNY110" s="111"/>
      <c r="HNZ110" s="351"/>
      <c r="HOA110" s="138"/>
      <c r="HOB110" s="153"/>
      <c r="HOC110" s="111"/>
      <c r="HOD110" s="351"/>
      <c r="HOE110" s="138"/>
      <c r="HOF110" s="153"/>
      <c r="HOG110" s="111"/>
      <c r="HOH110" s="351"/>
      <c r="HOI110" s="138"/>
      <c r="HOJ110" s="153"/>
      <c r="HOK110" s="111"/>
      <c r="HOL110" s="351"/>
      <c r="HOM110" s="138"/>
      <c r="HON110" s="153"/>
      <c r="HOO110" s="111"/>
      <c r="HOP110" s="351"/>
      <c r="HOQ110" s="138"/>
      <c r="HOR110" s="153"/>
      <c r="HOS110" s="111"/>
      <c r="HOT110" s="351"/>
      <c r="HOU110" s="138"/>
      <c r="HOV110" s="153"/>
      <c r="HOW110" s="111"/>
      <c r="HOX110" s="351"/>
      <c r="HOY110" s="138"/>
      <c r="HOZ110" s="153"/>
      <c r="HPA110" s="111"/>
      <c r="HPB110" s="351"/>
      <c r="HPC110" s="138"/>
      <c r="HPD110" s="153"/>
      <c r="HPE110" s="111"/>
      <c r="HPF110" s="351"/>
      <c r="HPG110" s="138"/>
      <c r="HPH110" s="153"/>
      <c r="HPI110" s="111"/>
      <c r="HPJ110" s="351"/>
      <c r="HPK110" s="138"/>
      <c r="HPL110" s="153"/>
      <c r="HPM110" s="111"/>
      <c r="HPN110" s="351"/>
      <c r="HPO110" s="138"/>
      <c r="HPP110" s="153"/>
      <c r="HPQ110" s="111"/>
      <c r="HPR110" s="351"/>
      <c r="HPS110" s="138"/>
      <c r="HPT110" s="153"/>
      <c r="HPU110" s="111"/>
      <c r="HPV110" s="351"/>
      <c r="HPW110" s="138"/>
      <c r="HPX110" s="153"/>
      <c r="HPY110" s="111"/>
      <c r="HPZ110" s="351"/>
      <c r="HQA110" s="138"/>
      <c r="HQB110" s="153"/>
      <c r="HQC110" s="111"/>
      <c r="HQD110" s="351"/>
      <c r="HQE110" s="138"/>
      <c r="HQF110" s="153"/>
      <c r="HQG110" s="111"/>
      <c r="HQH110" s="351"/>
      <c r="HQI110" s="138"/>
      <c r="HQJ110" s="153"/>
      <c r="HQK110" s="111"/>
      <c r="HQL110" s="351"/>
      <c r="HQM110" s="138"/>
      <c r="HQN110" s="153"/>
      <c r="HQO110" s="111"/>
      <c r="HQP110" s="351"/>
      <c r="HQQ110" s="138"/>
      <c r="HQR110" s="153"/>
      <c r="HQS110" s="111"/>
      <c r="HQT110" s="351"/>
      <c r="HQU110" s="138"/>
      <c r="HQV110" s="153"/>
      <c r="HQW110" s="111"/>
      <c r="HQX110" s="351"/>
      <c r="HQY110" s="138"/>
      <c r="HQZ110" s="153"/>
      <c r="HRA110" s="111"/>
      <c r="HRB110" s="351"/>
      <c r="HRC110" s="138"/>
      <c r="HRD110" s="153"/>
      <c r="HRE110" s="111"/>
      <c r="HRF110" s="351"/>
      <c r="HRG110" s="138"/>
      <c r="HRH110" s="153"/>
      <c r="HRI110" s="111"/>
      <c r="HRJ110" s="351"/>
      <c r="HRK110" s="138"/>
      <c r="HRL110" s="153"/>
      <c r="HRM110" s="111"/>
      <c r="HRN110" s="351"/>
      <c r="HRO110" s="138"/>
      <c r="HRP110" s="153"/>
      <c r="HRQ110" s="111"/>
      <c r="HRR110" s="351"/>
      <c r="HRS110" s="138"/>
      <c r="HRT110" s="153"/>
      <c r="HRU110" s="111"/>
      <c r="HRV110" s="351"/>
      <c r="HRW110" s="138"/>
      <c r="HRX110" s="153"/>
      <c r="HRY110" s="111"/>
      <c r="HRZ110" s="351"/>
      <c r="HSA110" s="138"/>
      <c r="HSB110" s="153"/>
      <c r="HSC110" s="111"/>
      <c r="HSD110" s="351"/>
      <c r="HSE110" s="138"/>
      <c r="HSF110" s="153"/>
      <c r="HSG110" s="111"/>
      <c r="HSH110" s="351"/>
      <c r="HSI110" s="138"/>
      <c r="HSJ110" s="153"/>
      <c r="HSK110" s="111"/>
      <c r="HSL110" s="351"/>
      <c r="HSM110" s="138"/>
      <c r="HSN110" s="153"/>
      <c r="HSO110" s="111"/>
      <c r="HSP110" s="351"/>
      <c r="HSQ110" s="138"/>
      <c r="HSR110" s="153"/>
      <c r="HSS110" s="111"/>
      <c r="HST110" s="351"/>
      <c r="HSU110" s="138"/>
      <c r="HSV110" s="153"/>
      <c r="HSW110" s="111"/>
      <c r="HSX110" s="351"/>
      <c r="HSY110" s="138"/>
      <c r="HSZ110" s="153"/>
      <c r="HTA110" s="111"/>
      <c r="HTB110" s="351"/>
      <c r="HTC110" s="138"/>
      <c r="HTD110" s="153"/>
      <c r="HTE110" s="111"/>
      <c r="HTF110" s="351"/>
      <c r="HTG110" s="138"/>
      <c r="HTH110" s="153"/>
      <c r="HTI110" s="111"/>
      <c r="HTJ110" s="351"/>
      <c r="HTK110" s="138"/>
      <c r="HTL110" s="153"/>
      <c r="HTM110" s="111"/>
      <c r="HTN110" s="351"/>
      <c r="HTO110" s="138"/>
      <c r="HTP110" s="153"/>
      <c r="HTQ110" s="111"/>
      <c r="HTR110" s="351"/>
      <c r="HTS110" s="138"/>
      <c r="HTT110" s="153"/>
      <c r="HTU110" s="111"/>
      <c r="HTV110" s="351"/>
      <c r="HTW110" s="138"/>
      <c r="HTX110" s="153"/>
      <c r="HTY110" s="111"/>
      <c r="HTZ110" s="351"/>
      <c r="HUA110" s="138"/>
      <c r="HUB110" s="153"/>
      <c r="HUC110" s="111"/>
      <c r="HUD110" s="351"/>
      <c r="HUE110" s="138"/>
      <c r="HUF110" s="153"/>
      <c r="HUG110" s="111"/>
      <c r="HUH110" s="351"/>
      <c r="HUI110" s="138"/>
      <c r="HUJ110" s="153"/>
      <c r="HUK110" s="111"/>
      <c r="HUL110" s="351"/>
      <c r="HUM110" s="138"/>
      <c r="HUN110" s="153"/>
      <c r="HUO110" s="111"/>
      <c r="HUP110" s="351"/>
      <c r="HUQ110" s="138"/>
      <c r="HUR110" s="153"/>
      <c r="HUS110" s="111"/>
      <c r="HUT110" s="351"/>
      <c r="HUU110" s="138"/>
      <c r="HUV110" s="153"/>
      <c r="HUW110" s="111"/>
      <c r="HUX110" s="351"/>
      <c r="HUY110" s="138"/>
      <c r="HUZ110" s="153"/>
      <c r="HVA110" s="111"/>
      <c r="HVB110" s="351"/>
      <c r="HVC110" s="138"/>
      <c r="HVD110" s="153"/>
      <c r="HVE110" s="111"/>
      <c r="HVF110" s="351"/>
      <c r="HVG110" s="138"/>
      <c r="HVH110" s="153"/>
      <c r="HVI110" s="111"/>
      <c r="HVJ110" s="351"/>
      <c r="HVK110" s="138"/>
      <c r="HVL110" s="153"/>
      <c r="HVM110" s="111"/>
      <c r="HVN110" s="351"/>
      <c r="HVO110" s="138"/>
      <c r="HVP110" s="153"/>
      <c r="HVQ110" s="111"/>
      <c r="HVR110" s="351"/>
      <c r="HVS110" s="138"/>
      <c r="HVT110" s="153"/>
      <c r="HVU110" s="111"/>
      <c r="HVV110" s="351"/>
      <c r="HVW110" s="138"/>
      <c r="HVX110" s="153"/>
      <c r="HVY110" s="111"/>
      <c r="HVZ110" s="351"/>
      <c r="HWA110" s="138"/>
      <c r="HWB110" s="153"/>
      <c r="HWC110" s="111"/>
      <c r="HWD110" s="351"/>
      <c r="HWE110" s="138"/>
      <c r="HWF110" s="153"/>
      <c r="HWG110" s="111"/>
      <c r="HWH110" s="351"/>
      <c r="HWI110" s="138"/>
      <c r="HWJ110" s="153"/>
      <c r="HWK110" s="111"/>
      <c r="HWL110" s="351"/>
      <c r="HWM110" s="138"/>
      <c r="HWN110" s="153"/>
      <c r="HWO110" s="111"/>
      <c r="HWP110" s="351"/>
      <c r="HWQ110" s="138"/>
      <c r="HWR110" s="153"/>
      <c r="HWS110" s="111"/>
      <c r="HWT110" s="351"/>
      <c r="HWU110" s="138"/>
      <c r="HWV110" s="153"/>
      <c r="HWW110" s="111"/>
      <c r="HWX110" s="351"/>
      <c r="HWY110" s="138"/>
      <c r="HWZ110" s="153"/>
      <c r="HXA110" s="111"/>
      <c r="HXB110" s="351"/>
      <c r="HXC110" s="138"/>
      <c r="HXD110" s="153"/>
      <c r="HXE110" s="111"/>
      <c r="HXF110" s="351"/>
      <c r="HXG110" s="138"/>
      <c r="HXH110" s="153"/>
      <c r="HXI110" s="111"/>
      <c r="HXJ110" s="351"/>
      <c r="HXK110" s="138"/>
      <c r="HXL110" s="153"/>
      <c r="HXM110" s="111"/>
      <c r="HXN110" s="351"/>
      <c r="HXO110" s="138"/>
      <c r="HXP110" s="153"/>
      <c r="HXQ110" s="111"/>
      <c r="HXR110" s="351"/>
      <c r="HXS110" s="138"/>
      <c r="HXT110" s="153"/>
      <c r="HXU110" s="111"/>
      <c r="HXV110" s="351"/>
      <c r="HXW110" s="138"/>
      <c r="HXX110" s="153"/>
      <c r="HXY110" s="111"/>
      <c r="HXZ110" s="351"/>
      <c r="HYA110" s="138"/>
      <c r="HYB110" s="153"/>
      <c r="HYC110" s="111"/>
      <c r="HYD110" s="351"/>
      <c r="HYE110" s="138"/>
      <c r="HYF110" s="153"/>
      <c r="HYG110" s="111"/>
      <c r="HYH110" s="351"/>
      <c r="HYI110" s="138"/>
      <c r="HYJ110" s="153"/>
      <c r="HYK110" s="111"/>
      <c r="HYL110" s="351"/>
      <c r="HYM110" s="138"/>
      <c r="HYN110" s="153"/>
      <c r="HYO110" s="111"/>
      <c r="HYP110" s="351"/>
      <c r="HYQ110" s="138"/>
      <c r="HYR110" s="153"/>
      <c r="HYS110" s="111"/>
      <c r="HYT110" s="351"/>
      <c r="HYU110" s="138"/>
      <c r="HYV110" s="153"/>
      <c r="HYW110" s="111"/>
      <c r="HYX110" s="351"/>
      <c r="HYY110" s="138"/>
      <c r="HYZ110" s="153"/>
      <c r="HZA110" s="111"/>
      <c r="HZB110" s="351"/>
      <c r="HZC110" s="138"/>
      <c r="HZD110" s="153"/>
      <c r="HZE110" s="111"/>
      <c r="HZF110" s="351"/>
      <c r="HZG110" s="138"/>
      <c r="HZH110" s="153"/>
      <c r="HZI110" s="111"/>
      <c r="HZJ110" s="351"/>
      <c r="HZK110" s="138"/>
      <c r="HZL110" s="153"/>
      <c r="HZM110" s="111"/>
      <c r="HZN110" s="351"/>
      <c r="HZO110" s="138"/>
      <c r="HZP110" s="153"/>
      <c r="HZQ110" s="111"/>
      <c r="HZR110" s="351"/>
      <c r="HZS110" s="138"/>
      <c r="HZT110" s="153"/>
      <c r="HZU110" s="111"/>
      <c r="HZV110" s="351"/>
      <c r="HZW110" s="138"/>
      <c r="HZX110" s="153"/>
      <c r="HZY110" s="111"/>
      <c r="HZZ110" s="351"/>
      <c r="IAA110" s="138"/>
      <c r="IAB110" s="153"/>
      <c r="IAC110" s="111"/>
      <c r="IAD110" s="351"/>
      <c r="IAE110" s="138"/>
      <c r="IAF110" s="153"/>
      <c r="IAG110" s="111"/>
      <c r="IAH110" s="351"/>
      <c r="IAI110" s="138"/>
      <c r="IAJ110" s="153"/>
      <c r="IAK110" s="111"/>
      <c r="IAL110" s="351"/>
      <c r="IAM110" s="138"/>
      <c r="IAN110" s="153"/>
      <c r="IAO110" s="111"/>
      <c r="IAP110" s="351"/>
      <c r="IAQ110" s="138"/>
      <c r="IAR110" s="153"/>
      <c r="IAS110" s="111"/>
      <c r="IAT110" s="351"/>
      <c r="IAU110" s="138"/>
      <c r="IAV110" s="153"/>
      <c r="IAW110" s="111"/>
      <c r="IAX110" s="351"/>
      <c r="IAY110" s="138"/>
      <c r="IAZ110" s="153"/>
      <c r="IBA110" s="111"/>
      <c r="IBB110" s="351"/>
      <c r="IBC110" s="138"/>
      <c r="IBD110" s="153"/>
      <c r="IBE110" s="111"/>
      <c r="IBF110" s="351"/>
      <c r="IBG110" s="138"/>
      <c r="IBH110" s="153"/>
      <c r="IBI110" s="111"/>
      <c r="IBJ110" s="351"/>
      <c r="IBK110" s="138"/>
      <c r="IBL110" s="153"/>
      <c r="IBM110" s="111"/>
      <c r="IBN110" s="351"/>
      <c r="IBO110" s="138"/>
      <c r="IBP110" s="153"/>
      <c r="IBQ110" s="111"/>
      <c r="IBR110" s="351"/>
      <c r="IBS110" s="138"/>
      <c r="IBT110" s="153"/>
      <c r="IBU110" s="111"/>
      <c r="IBV110" s="351"/>
      <c r="IBW110" s="138"/>
      <c r="IBX110" s="153"/>
      <c r="IBY110" s="111"/>
      <c r="IBZ110" s="351"/>
      <c r="ICA110" s="138"/>
      <c r="ICB110" s="153"/>
      <c r="ICC110" s="111"/>
      <c r="ICD110" s="351"/>
      <c r="ICE110" s="138"/>
      <c r="ICF110" s="153"/>
      <c r="ICG110" s="111"/>
      <c r="ICH110" s="351"/>
      <c r="ICI110" s="138"/>
      <c r="ICJ110" s="153"/>
      <c r="ICK110" s="111"/>
      <c r="ICL110" s="351"/>
      <c r="ICM110" s="138"/>
      <c r="ICN110" s="153"/>
      <c r="ICO110" s="111"/>
      <c r="ICP110" s="351"/>
      <c r="ICQ110" s="138"/>
      <c r="ICR110" s="153"/>
      <c r="ICS110" s="111"/>
      <c r="ICT110" s="351"/>
      <c r="ICU110" s="138"/>
      <c r="ICV110" s="153"/>
      <c r="ICW110" s="111"/>
      <c r="ICX110" s="351"/>
      <c r="ICY110" s="138"/>
      <c r="ICZ110" s="153"/>
      <c r="IDA110" s="111"/>
      <c r="IDB110" s="351"/>
      <c r="IDC110" s="138"/>
      <c r="IDD110" s="153"/>
      <c r="IDE110" s="111"/>
      <c r="IDF110" s="351"/>
      <c r="IDG110" s="138"/>
      <c r="IDH110" s="153"/>
      <c r="IDI110" s="111"/>
      <c r="IDJ110" s="351"/>
      <c r="IDK110" s="138"/>
      <c r="IDL110" s="153"/>
      <c r="IDM110" s="111"/>
      <c r="IDN110" s="351"/>
      <c r="IDO110" s="138"/>
      <c r="IDP110" s="153"/>
      <c r="IDQ110" s="111"/>
      <c r="IDR110" s="351"/>
      <c r="IDS110" s="138"/>
      <c r="IDT110" s="153"/>
      <c r="IDU110" s="111"/>
      <c r="IDV110" s="351"/>
      <c r="IDW110" s="138"/>
      <c r="IDX110" s="153"/>
      <c r="IDY110" s="111"/>
      <c r="IDZ110" s="351"/>
      <c r="IEA110" s="138"/>
      <c r="IEB110" s="153"/>
      <c r="IEC110" s="111"/>
      <c r="IED110" s="351"/>
      <c r="IEE110" s="138"/>
      <c r="IEF110" s="153"/>
      <c r="IEG110" s="111"/>
      <c r="IEH110" s="351"/>
      <c r="IEI110" s="138"/>
      <c r="IEJ110" s="153"/>
      <c r="IEK110" s="111"/>
      <c r="IEL110" s="351"/>
      <c r="IEM110" s="138"/>
      <c r="IEN110" s="153"/>
      <c r="IEO110" s="111"/>
      <c r="IEP110" s="351"/>
      <c r="IEQ110" s="138"/>
      <c r="IER110" s="153"/>
      <c r="IES110" s="111"/>
      <c r="IET110" s="351"/>
      <c r="IEU110" s="138"/>
      <c r="IEV110" s="153"/>
      <c r="IEW110" s="111"/>
      <c r="IEX110" s="351"/>
      <c r="IEY110" s="138"/>
      <c r="IEZ110" s="153"/>
      <c r="IFA110" s="111"/>
      <c r="IFB110" s="351"/>
      <c r="IFC110" s="138"/>
      <c r="IFD110" s="153"/>
      <c r="IFE110" s="111"/>
      <c r="IFF110" s="351"/>
      <c r="IFG110" s="138"/>
      <c r="IFH110" s="153"/>
      <c r="IFI110" s="111"/>
      <c r="IFJ110" s="351"/>
      <c r="IFK110" s="138"/>
      <c r="IFL110" s="153"/>
      <c r="IFM110" s="111"/>
      <c r="IFN110" s="351"/>
      <c r="IFO110" s="138"/>
      <c r="IFP110" s="153"/>
      <c r="IFQ110" s="111"/>
      <c r="IFR110" s="351"/>
      <c r="IFS110" s="138"/>
      <c r="IFT110" s="153"/>
      <c r="IFU110" s="111"/>
      <c r="IFV110" s="351"/>
      <c r="IFW110" s="138"/>
      <c r="IFX110" s="153"/>
      <c r="IFY110" s="111"/>
      <c r="IFZ110" s="351"/>
      <c r="IGA110" s="138"/>
      <c r="IGB110" s="153"/>
      <c r="IGC110" s="111"/>
      <c r="IGD110" s="351"/>
      <c r="IGE110" s="138"/>
      <c r="IGF110" s="153"/>
      <c r="IGG110" s="111"/>
      <c r="IGH110" s="351"/>
      <c r="IGI110" s="138"/>
      <c r="IGJ110" s="153"/>
      <c r="IGK110" s="111"/>
      <c r="IGL110" s="351"/>
      <c r="IGM110" s="138"/>
      <c r="IGN110" s="153"/>
      <c r="IGO110" s="111"/>
      <c r="IGP110" s="351"/>
      <c r="IGQ110" s="138"/>
      <c r="IGR110" s="153"/>
      <c r="IGS110" s="111"/>
      <c r="IGT110" s="351"/>
      <c r="IGU110" s="138"/>
      <c r="IGV110" s="153"/>
      <c r="IGW110" s="111"/>
      <c r="IGX110" s="351"/>
      <c r="IGY110" s="138"/>
      <c r="IGZ110" s="153"/>
      <c r="IHA110" s="111"/>
      <c r="IHB110" s="351"/>
      <c r="IHC110" s="138"/>
      <c r="IHD110" s="153"/>
      <c r="IHE110" s="111"/>
      <c r="IHF110" s="351"/>
      <c r="IHG110" s="138"/>
      <c r="IHH110" s="153"/>
      <c r="IHI110" s="111"/>
      <c r="IHJ110" s="351"/>
      <c r="IHK110" s="138"/>
      <c r="IHL110" s="153"/>
      <c r="IHM110" s="111"/>
      <c r="IHN110" s="351"/>
      <c r="IHO110" s="138"/>
      <c r="IHP110" s="153"/>
      <c r="IHQ110" s="111"/>
      <c r="IHR110" s="351"/>
      <c r="IHS110" s="138"/>
      <c r="IHT110" s="153"/>
      <c r="IHU110" s="111"/>
      <c r="IHV110" s="351"/>
      <c r="IHW110" s="138"/>
      <c r="IHX110" s="153"/>
      <c r="IHY110" s="111"/>
      <c r="IHZ110" s="351"/>
      <c r="IIA110" s="138"/>
      <c r="IIB110" s="153"/>
      <c r="IIC110" s="111"/>
      <c r="IID110" s="351"/>
      <c r="IIE110" s="138"/>
      <c r="IIF110" s="153"/>
      <c r="IIG110" s="111"/>
      <c r="IIH110" s="351"/>
      <c r="III110" s="138"/>
      <c r="IIJ110" s="153"/>
      <c r="IIK110" s="111"/>
      <c r="IIL110" s="351"/>
      <c r="IIM110" s="138"/>
      <c r="IIN110" s="153"/>
      <c r="IIO110" s="111"/>
      <c r="IIP110" s="351"/>
      <c r="IIQ110" s="138"/>
      <c r="IIR110" s="153"/>
      <c r="IIS110" s="111"/>
      <c r="IIT110" s="351"/>
      <c r="IIU110" s="138"/>
      <c r="IIV110" s="153"/>
      <c r="IIW110" s="111"/>
      <c r="IIX110" s="351"/>
      <c r="IIY110" s="138"/>
      <c r="IIZ110" s="153"/>
      <c r="IJA110" s="111"/>
      <c r="IJB110" s="351"/>
      <c r="IJC110" s="138"/>
      <c r="IJD110" s="153"/>
      <c r="IJE110" s="111"/>
      <c r="IJF110" s="351"/>
      <c r="IJG110" s="138"/>
      <c r="IJH110" s="153"/>
      <c r="IJI110" s="111"/>
      <c r="IJJ110" s="351"/>
      <c r="IJK110" s="138"/>
      <c r="IJL110" s="153"/>
      <c r="IJM110" s="111"/>
      <c r="IJN110" s="351"/>
      <c r="IJO110" s="138"/>
      <c r="IJP110" s="153"/>
      <c r="IJQ110" s="111"/>
      <c r="IJR110" s="351"/>
      <c r="IJS110" s="138"/>
      <c r="IJT110" s="153"/>
      <c r="IJU110" s="111"/>
      <c r="IJV110" s="351"/>
      <c r="IJW110" s="138"/>
      <c r="IJX110" s="153"/>
      <c r="IJY110" s="111"/>
      <c r="IJZ110" s="351"/>
      <c r="IKA110" s="138"/>
      <c r="IKB110" s="153"/>
      <c r="IKC110" s="111"/>
      <c r="IKD110" s="351"/>
      <c r="IKE110" s="138"/>
      <c r="IKF110" s="153"/>
      <c r="IKG110" s="111"/>
      <c r="IKH110" s="351"/>
      <c r="IKI110" s="138"/>
      <c r="IKJ110" s="153"/>
      <c r="IKK110" s="111"/>
      <c r="IKL110" s="351"/>
      <c r="IKM110" s="138"/>
      <c r="IKN110" s="153"/>
      <c r="IKO110" s="111"/>
      <c r="IKP110" s="351"/>
      <c r="IKQ110" s="138"/>
      <c r="IKR110" s="153"/>
      <c r="IKS110" s="111"/>
      <c r="IKT110" s="351"/>
      <c r="IKU110" s="138"/>
      <c r="IKV110" s="153"/>
      <c r="IKW110" s="111"/>
      <c r="IKX110" s="351"/>
      <c r="IKY110" s="138"/>
      <c r="IKZ110" s="153"/>
      <c r="ILA110" s="111"/>
      <c r="ILB110" s="351"/>
      <c r="ILC110" s="138"/>
      <c r="ILD110" s="153"/>
      <c r="ILE110" s="111"/>
      <c r="ILF110" s="351"/>
      <c r="ILG110" s="138"/>
      <c r="ILH110" s="153"/>
      <c r="ILI110" s="111"/>
      <c r="ILJ110" s="351"/>
      <c r="ILK110" s="138"/>
      <c r="ILL110" s="153"/>
      <c r="ILM110" s="111"/>
      <c r="ILN110" s="351"/>
      <c r="ILO110" s="138"/>
      <c r="ILP110" s="153"/>
      <c r="ILQ110" s="111"/>
      <c r="ILR110" s="351"/>
      <c r="ILS110" s="138"/>
      <c r="ILT110" s="153"/>
      <c r="ILU110" s="111"/>
      <c r="ILV110" s="351"/>
      <c r="ILW110" s="138"/>
      <c r="ILX110" s="153"/>
      <c r="ILY110" s="111"/>
      <c r="ILZ110" s="351"/>
      <c r="IMA110" s="138"/>
      <c r="IMB110" s="153"/>
      <c r="IMC110" s="111"/>
      <c r="IMD110" s="351"/>
      <c r="IME110" s="138"/>
      <c r="IMF110" s="153"/>
      <c r="IMG110" s="111"/>
      <c r="IMH110" s="351"/>
      <c r="IMI110" s="138"/>
      <c r="IMJ110" s="153"/>
      <c r="IMK110" s="111"/>
      <c r="IML110" s="351"/>
      <c r="IMM110" s="138"/>
      <c r="IMN110" s="153"/>
      <c r="IMO110" s="111"/>
      <c r="IMP110" s="351"/>
      <c r="IMQ110" s="138"/>
      <c r="IMR110" s="153"/>
      <c r="IMS110" s="111"/>
      <c r="IMT110" s="351"/>
      <c r="IMU110" s="138"/>
      <c r="IMV110" s="153"/>
      <c r="IMW110" s="111"/>
      <c r="IMX110" s="351"/>
      <c r="IMY110" s="138"/>
      <c r="IMZ110" s="153"/>
      <c r="INA110" s="111"/>
      <c r="INB110" s="351"/>
      <c r="INC110" s="138"/>
      <c r="IND110" s="153"/>
      <c r="INE110" s="111"/>
      <c r="INF110" s="351"/>
      <c r="ING110" s="138"/>
      <c r="INH110" s="153"/>
      <c r="INI110" s="111"/>
      <c r="INJ110" s="351"/>
      <c r="INK110" s="138"/>
      <c r="INL110" s="153"/>
      <c r="INM110" s="111"/>
      <c r="INN110" s="351"/>
      <c r="INO110" s="138"/>
      <c r="INP110" s="153"/>
      <c r="INQ110" s="111"/>
      <c r="INR110" s="351"/>
      <c r="INS110" s="138"/>
      <c r="INT110" s="153"/>
      <c r="INU110" s="111"/>
      <c r="INV110" s="351"/>
      <c r="INW110" s="138"/>
      <c r="INX110" s="153"/>
      <c r="INY110" s="111"/>
      <c r="INZ110" s="351"/>
      <c r="IOA110" s="138"/>
      <c r="IOB110" s="153"/>
      <c r="IOC110" s="111"/>
      <c r="IOD110" s="351"/>
      <c r="IOE110" s="138"/>
      <c r="IOF110" s="153"/>
      <c r="IOG110" s="111"/>
      <c r="IOH110" s="351"/>
      <c r="IOI110" s="138"/>
      <c r="IOJ110" s="153"/>
      <c r="IOK110" s="111"/>
      <c r="IOL110" s="351"/>
      <c r="IOM110" s="138"/>
      <c r="ION110" s="153"/>
      <c r="IOO110" s="111"/>
      <c r="IOP110" s="351"/>
      <c r="IOQ110" s="138"/>
      <c r="IOR110" s="153"/>
      <c r="IOS110" s="111"/>
      <c r="IOT110" s="351"/>
      <c r="IOU110" s="138"/>
      <c r="IOV110" s="153"/>
      <c r="IOW110" s="111"/>
      <c r="IOX110" s="351"/>
      <c r="IOY110" s="138"/>
      <c r="IOZ110" s="153"/>
      <c r="IPA110" s="111"/>
      <c r="IPB110" s="351"/>
      <c r="IPC110" s="138"/>
      <c r="IPD110" s="153"/>
      <c r="IPE110" s="111"/>
      <c r="IPF110" s="351"/>
      <c r="IPG110" s="138"/>
      <c r="IPH110" s="153"/>
      <c r="IPI110" s="111"/>
      <c r="IPJ110" s="351"/>
      <c r="IPK110" s="138"/>
      <c r="IPL110" s="153"/>
      <c r="IPM110" s="111"/>
      <c r="IPN110" s="351"/>
      <c r="IPO110" s="138"/>
      <c r="IPP110" s="153"/>
      <c r="IPQ110" s="111"/>
      <c r="IPR110" s="351"/>
      <c r="IPS110" s="138"/>
      <c r="IPT110" s="153"/>
      <c r="IPU110" s="111"/>
      <c r="IPV110" s="351"/>
      <c r="IPW110" s="138"/>
      <c r="IPX110" s="153"/>
      <c r="IPY110" s="111"/>
      <c r="IPZ110" s="351"/>
      <c r="IQA110" s="138"/>
      <c r="IQB110" s="153"/>
      <c r="IQC110" s="111"/>
      <c r="IQD110" s="351"/>
      <c r="IQE110" s="138"/>
      <c r="IQF110" s="153"/>
      <c r="IQG110" s="111"/>
      <c r="IQH110" s="351"/>
      <c r="IQI110" s="138"/>
      <c r="IQJ110" s="153"/>
      <c r="IQK110" s="111"/>
      <c r="IQL110" s="351"/>
      <c r="IQM110" s="138"/>
      <c r="IQN110" s="153"/>
      <c r="IQO110" s="111"/>
      <c r="IQP110" s="351"/>
      <c r="IQQ110" s="138"/>
      <c r="IQR110" s="153"/>
      <c r="IQS110" s="111"/>
      <c r="IQT110" s="351"/>
      <c r="IQU110" s="138"/>
      <c r="IQV110" s="153"/>
      <c r="IQW110" s="111"/>
      <c r="IQX110" s="351"/>
      <c r="IQY110" s="138"/>
      <c r="IQZ110" s="153"/>
      <c r="IRA110" s="111"/>
      <c r="IRB110" s="351"/>
      <c r="IRC110" s="138"/>
      <c r="IRD110" s="153"/>
      <c r="IRE110" s="111"/>
      <c r="IRF110" s="351"/>
      <c r="IRG110" s="138"/>
      <c r="IRH110" s="153"/>
      <c r="IRI110" s="111"/>
      <c r="IRJ110" s="351"/>
      <c r="IRK110" s="138"/>
      <c r="IRL110" s="153"/>
      <c r="IRM110" s="111"/>
      <c r="IRN110" s="351"/>
      <c r="IRO110" s="138"/>
      <c r="IRP110" s="153"/>
      <c r="IRQ110" s="111"/>
      <c r="IRR110" s="351"/>
      <c r="IRS110" s="138"/>
      <c r="IRT110" s="153"/>
      <c r="IRU110" s="111"/>
      <c r="IRV110" s="351"/>
      <c r="IRW110" s="138"/>
      <c r="IRX110" s="153"/>
      <c r="IRY110" s="111"/>
      <c r="IRZ110" s="351"/>
      <c r="ISA110" s="138"/>
      <c r="ISB110" s="153"/>
      <c r="ISC110" s="111"/>
      <c r="ISD110" s="351"/>
      <c r="ISE110" s="138"/>
      <c r="ISF110" s="153"/>
      <c r="ISG110" s="111"/>
      <c r="ISH110" s="351"/>
      <c r="ISI110" s="138"/>
      <c r="ISJ110" s="153"/>
      <c r="ISK110" s="111"/>
      <c r="ISL110" s="351"/>
      <c r="ISM110" s="138"/>
      <c r="ISN110" s="153"/>
      <c r="ISO110" s="111"/>
      <c r="ISP110" s="351"/>
      <c r="ISQ110" s="138"/>
      <c r="ISR110" s="153"/>
      <c r="ISS110" s="111"/>
      <c r="IST110" s="351"/>
      <c r="ISU110" s="138"/>
      <c r="ISV110" s="153"/>
      <c r="ISW110" s="111"/>
      <c r="ISX110" s="351"/>
      <c r="ISY110" s="138"/>
      <c r="ISZ110" s="153"/>
      <c r="ITA110" s="111"/>
      <c r="ITB110" s="351"/>
      <c r="ITC110" s="138"/>
      <c r="ITD110" s="153"/>
      <c r="ITE110" s="111"/>
      <c r="ITF110" s="351"/>
      <c r="ITG110" s="138"/>
      <c r="ITH110" s="153"/>
      <c r="ITI110" s="111"/>
      <c r="ITJ110" s="351"/>
      <c r="ITK110" s="138"/>
      <c r="ITL110" s="153"/>
      <c r="ITM110" s="111"/>
      <c r="ITN110" s="351"/>
      <c r="ITO110" s="138"/>
      <c r="ITP110" s="153"/>
      <c r="ITQ110" s="111"/>
      <c r="ITR110" s="351"/>
      <c r="ITS110" s="138"/>
      <c r="ITT110" s="153"/>
      <c r="ITU110" s="111"/>
      <c r="ITV110" s="351"/>
      <c r="ITW110" s="138"/>
      <c r="ITX110" s="153"/>
      <c r="ITY110" s="111"/>
      <c r="ITZ110" s="351"/>
      <c r="IUA110" s="138"/>
      <c r="IUB110" s="153"/>
      <c r="IUC110" s="111"/>
      <c r="IUD110" s="351"/>
      <c r="IUE110" s="138"/>
      <c r="IUF110" s="153"/>
      <c r="IUG110" s="111"/>
      <c r="IUH110" s="351"/>
      <c r="IUI110" s="138"/>
      <c r="IUJ110" s="153"/>
      <c r="IUK110" s="111"/>
      <c r="IUL110" s="351"/>
      <c r="IUM110" s="138"/>
      <c r="IUN110" s="153"/>
      <c r="IUO110" s="111"/>
      <c r="IUP110" s="351"/>
      <c r="IUQ110" s="138"/>
      <c r="IUR110" s="153"/>
      <c r="IUS110" s="111"/>
      <c r="IUT110" s="351"/>
      <c r="IUU110" s="138"/>
      <c r="IUV110" s="153"/>
      <c r="IUW110" s="111"/>
      <c r="IUX110" s="351"/>
      <c r="IUY110" s="138"/>
      <c r="IUZ110" s="153"/>
      <c r="IVA110" s="111"/>
      <c r="IVB110" s="351"/>
      <c r="IVC110" s="138"/>
      <c r="IVD110" s="153"/>
      <c r="IVE110" s="111"/>
      <c r="IVF110" s="351"/>
      <c r="IVG110" s="138"/>
      <c r="IVH110" s="153"/>
      <c r="IVI110" s="111"/>
      <c r="IVJ110" s="351"/>
      <c r="IVK110" s="138"/>
      <c r="IVL110" s="153"/>
      <c r="IVM110" s="111"/>
      <c r="IVN110" s="351"/>
      <c r="IVO110" s="138"/>
      <c r="IVP110" s="153"/>
      <c r="IVQ110" s="111"/>
      <c r="IVR110" s="351"/>
      <c r="IVS110" s="138"/>
      <c r="IVT110" s="153"/>
      <c r="IVU110" s="111"/>
      <c r="IVV110" s="351"/>
      <c r="IVW110" s="138"/>
      <c r="IVX110" s="153"/>
      <c r="IVY110" s="111"/>
      <c r="IVZ110" s="351"/>
      <c r="IWA110" s="138"/>
      <c r="IWB110" s="153"/>
      <c r="IWC110" s="111"/>
      <c r="IWD110" s="351"/>
      <c r="IWE110" s="138"/>
      <c r="IWF110" s="153"/>
      <c r="IWG110" s="111"/>
      <c r="IWH110" s="351"/>
      <c r="IWI110" s="138"/>
      <c r="IWJ110" s="153"/>
      <c r="IWK110" s="111"/>
      <c r="IWL110" s="351"/>
      <c r="IWM110" s="138"/>
      <c r="IWN110" s="153"/>
      <c r="IWO110" s="111"/>
      <c r="IWP110" s="351"/>
      <c r="IWQ110" s="138"/>
      <c r="IWR110" s="153"/>
      <c r="IWS110" s="111"/>
      <c r="IWT110" s="351"/>
      <c r="IWU110" s="138"/>
      <c r="IWV110" s="153"/>
      <c r="IWW110" s="111"/>
      <c r="IWX110" s="351"/>
      <c r="IWY110" s="138"/>
      <c r="IWZ110" s="153"/>
      <c r="IXA110" s="111"/>
      <c r="IXB110" s="351"/>
      <c r="IXC110" s="138"/>
      <c r="IXD110" s="153"/>
      <c r="IXE110" s="111"/>
      <c r="IXF110" s="351"/>
      <c r="IXG110" s="138"/>
      <c r="IXH110" s="153"/>
      <c r="IXI110" s="111"/>
      <c r="IXJ110" s="351"/>
      <c r="IXK110" s="138"/>
      <c r="IXL110" s="153"/>
      <c r="IXM110" s="111"/>
      <c r="IXN110" s="351"/>
      <c r="IXO110" s="138"/>
      <c r="IXP110" s="153"/>
      <c r="IXQ110" s="111"/>
      <c r="IXR110" s="351"/>
      <c r="IXS110" s="138"/>
      <c r="IXT110" s="153"/>
      <c r="IXU110" s="111"/>
      <c r="IXV110" s="351"/>
      <c r="IXW110" s="138"/>
      <c r="IXX110" s="153"/>
      <c r="IXY110" s="111"/>
      <c r="IXZ110" s="351"/>
      <c r="IYA110" s="138"/>
      <c r="IYB110" s="153"/>
      <c r="IYC110" s="111"/>
      <c r="IYD110" s="351"/>
      <c r="IYE110" s="138"/>
      <c r="IYF110" s="153"/>
      <c r="IYG110" s="111"/>
      <c r="IYH110" s="351"/>
      <c r="IYI110" s="138"/>
      <c r="IYJ110" s="153"/>
      <c r="IYK110" s="111"/>
      <c r="IYL110" s="351"/>
      <c r="IYM110" s="138"/>
      <c r="IYN110" s="153"/>
      <c r="IYO110" s="111"/>
      <c r="IYP110" s="351"/>
      <c r="IYQ110" s="138"/>
      <c r="IYR110" s="153"/>
      <c r="IYS110" s="111"/>
      <c r="IYT110" s="351"/>
      <c r="IYU110" s="138"/>
      <c r="IYV110" s="153"/>
      <c r="IYW110" s="111"/>
      <c r="IYX110" s="351"/>
      <c r="IYY110" s="138"/>
      <c r="IYZ110" s="153"/>
      <c r="IZA110" s="111"/>
      <c r="IZB110" s="351"/>
      <c r="IZC110" s="138"/>
      <c r="IZD110" s="153"/>
      <c r="IZE110" s="111"/>
      <c r="IZF110" s="351"/>
      <c r="IZG110" s="138"/>
      <c r="IZH110" s="153"/>
      <c r="IZI110" s="111"/>
      <c r="IZJ110" s="351"/>
      <c r="IZK110" s="138"/>
      <c r="IZL110" s="153"/>
      <c r="IZM110" s="111"/>
      <c r="IZN110" s="351"/>
      <c r="IZO110" s="138"/>
      <c r="IZP110" s="153"/>
      <c r="IZQ110" s="111"/>
      <c r="IZR110" s="351"/>
      <c r="IZS110" s="138"/>
      <c r="IZT110" s="153"/>
      <c r="IZU110" s="111"/>
      <c r="IZV110" s="351"/>
      <c r="IZW110" s="138"/>
      <c r="IZX110" s="153"/>
      <c r="IZY110" s="111"/>
      <c r="IZZ110" s="351"/>
      <c r="JAA110" s="138"/>
      <c r="JAB110" s="153"/>
      <c r="JAC110" s="111"/>
      <c r="JAD110" s="351"/>
      <c r="JAE110" s="138"/>
      <c r="JAF110" s="153"/>
      <c r="JAG110" s="111"/>
      <c r="JAH110" s="351"/>
      <c r="JAI110" s="138"/>
      <c r="JAJ110" s="153"/>
      <c r="JAK110" s="111"/>
      <c r="JAL110" s="351"/>
      <c r="JAM110" s="138"/>
      <c r="JAN110" s="153"/>
      <c r="JAO110" s="111"/>
      <c r="JAP110" s="351"/>
      <c r="JAQ110" s="138"/>
      <c r="JAR110" s="153"/>
      <c r="JAS110" s="111"/>
      <c r="JAT110" s="351"/>
      <c r="JAU110" s="138"/>
      <c r="JAV110" s="153"/>
      <c r="JAW110" s="111"/>
      <c r="JAX110" s="351"/>
      <c r="JAY110" s="138"/>
      <c r="JAZ110" s="153"/>
      <c r="JBA110" s="111"/>
      <c r="JBB110" s="351"/>
      <c r="JBC110" s="138"/>
      <c r="JBD110" s="153"/>
      <c r="JBE110" s="111"/>
      <c r="JBF110" s="351"/>
      <c r="JBG110" s="138"/>
      <c r="JBH110" s="153"/>
      <c r="JBI110" s="111"/>
      <c r="JBJ110" s="351"/>
      <c r="JBK110" s="138"/>
      <c r="JBL110" s="153"/>
      <c r="JBM110" s="111"/>
      <c r="JBN110" s="351"/>
      <c r="JBO110" s="138"/>
      <c r="JBP110" s="153"/>
      <c r="JBQ110" s="111"/>
      <c r="JBR110" s="351"/>
      <c r="JBS110" s="138"/>
      <c r="JBT110" s="153"/>
      <c r="JBU110" s="111"/>
      <c r="JBV110" s="351"/>
      <c r="JBW110" s="138"/>
      <c r="JBX110" s="153"/>
      <c r="JBY110" s="111"/>
      <c r="JBZ110" s="351"/>
      <c r="JCA110" s="138"/>
      <c r="JCB110" s="153"/>
      <c r="JCC110" s="111"/>
      <c r="JCD110" s="351"/>
      <c r="JCE110" s="138"/>
      <c r="JCF110" s="153"/>
      <c r="JCG110" s="111"/>
      <c r="JCH110" s="351"/>
      <c r="JCI110" s="138"/>
      <c r="JCJ110" s="153"/>
      <c r="JCK110" s="111"/>
      <c r="JCL110" s="351"/>
      <c r="JCM110" s="138"/>
      <c r="JCN110" s="153"/>
      <c r="JCO110" s="111"/>
      <c r="JCP110" s="351"/>
      <c r="JCQ110" s="138"/>
      <c r="JCR110" s="153"/>
      <c r="JCS110" s="111"/>
      <c r="JCT110" s="351"/>
      <c r="JCU110" s="138"/>
      <c r="JCV110" s="153"/>
      <c r="JCW110" s="111"/>
      <c r="JCX110" s="351"/>
      <c r="JCY110" s="138"/>
      <c r="JCZ110" s="153"/>
      <c r="JDA110" s="111"/>
      <c r="JDB110" s="351"/>
      <c r="JDC110" s="138"/>
      <c r="JDD110" s="153"/>
      <c r="JDE110" s="111"/>
      <c r="JDF110" s="351"/>
      <c r="JDG110" s="138"/>
      <c r="JDH110" s="153"/>
      <c r="JDI110" s="111"/>
      <c r="JDJ110" s="351"/>
      <c r="JDK110" s="138"/>
      <c r="JDL110" s="153"/>
      <c r="JDM110" s="111"/>
      <c r="JDN110" s="351"/>
      <c r="JDO110" s="138"/>
      <c r="JDP110" s="153"/>
      <c r="JDQ110" s="111"/>
      <c r="JDR110" s="351"/>
      <c r="JDS110" s="138"/>
      <c r="JDT110" s="153"/>
      <c r="JDU110" s="111"/>
      <c r="JDV110" s="351"/>
      <c r="JDW110" s="138"/>
      <c r="JDX110" s="153"/>
      <c r="JDY110" s="111"/>
      <c r="JDZ110" s="351"/>
      <c r="JEA110" s="138"/>
      <c r="JEB110" s="153"/>
      <c r="JEC110" s="111"/>
      <c r="JED110" s="351"/>
      <c r="JEE110" s="138"/>
      <c r="JEF110" s="153"/>
      <c r="JEG110" s="111"/>
      <c r="JEH110" s="351"/>
      <c r="JEI110" s="138"/>
      <c r="JEJ110" s="153"/>
      <c r="JEK110" s="111"/>
      <c r="JEL110" s="351"/>
      <c r="JEM110" s="138"/>
      <c r="JEN110" s="153"/>
      <c r="JEO110" s="111"/>
      <c r="JEP110" s="351"/>
      <c r="JEQ110" s="138"/>
      <c r="JER110" s="153"/>
      <c r="JES110" s="111"/>
      <c r="JET110" s="351"/>
      <c r="JEU110" s="138"/>
      <c r="JEV110" s="153"/>
      <c r="JEW110" s="111"/>
      <c r="JEX110" s="351"/>
      <c r="JEY110" s="138"/>
      <c r="JEZ110" s="153"/>
      <c r="JFA110" s="111"/>
      <c r="JFB110" s="351"/>
      <c r="JFC110" s="138"/>
      <c r="JFD110" s="153"/>
      <c r="JFE110" s="111"/>
      <c r="JFF110" s="351"/>
      <c r="JFG110" s="138"/>
      <c r="JFH110" s="153"/>
      <c r="JFI110" s="111"/>
      <c r="JFJ110" s="351"/>
      <c r="JFK110" s="138"/>
      <c r="JFL110" s="153"/>
      <c r="JFM110" s="111"/>
      <c r="JFN110" s="351"/>
      <c r="JFO110" s="138"/>
      <c r="JFP110" s="153"/>
      <c r="JFQ110" s="111"/>
      <c r="JFR110" s="351"/>
      <c r="JFS110" s="138"/>
      <c r="JFT110" s="153"/>
      <c r="JFU110" s="111"/>
      <c r="JFV110" s="351"/>
      <c r="JFW110" s="138"/>
      <c r="JFX110" s="153"/>
      <c r="JFY110" s="111"/>
      <c r="JFZ110" s="351"/>
      <c r="JGA110" s="138"/>
      <c r="JGB110" s="153"/>
      <c r="JGC110" s="111"/>
      <c r="JGD110" s="351"/>
      <c r="JGE110" s="138"/>
      <c r="JGF110" s="153"/>
      <c r="JGG110" s="111"/>
      <c r="JGH110" s="351"/>
      <c r="JGI110" s="138"/>
      <c r="JGJ110" s="153"/>
      <c r="JGK110" s="111"/>
      <c r="JGL110" s="351"/>
      <c r="JGM110" s="138"/>
      <c r="JGN110" s="153"/>
      <c r="JGO110" s="111"/>
      <c r="JGP110" s="351"/>
      <c r="JGQ110" s="138"/>
      <c r="JGR110" s="153"/>
      <c r="JGS110" s="111"/>
      <c r="JGT110" s="351"/>
      <c r="JGU110" s="138"/>
      <c r="JGV110" s="153"/>
      <c r="JGW110" s="111"/>
      <c r="JGX110" s="351"/>
      <c r="JGY110" s="138"/>
      <c r="JGZ110" s="153"/>
      <c r="JHA110" s="111"/>
      <c r="JHB110" s="351"/>
      <c r="JHC110" s="138"/>
      <c r="JHD110" s="153"/>
      <c r="JHE110" s="111"/>
      <c r="JHF110" s="351"/>
      <c r="JHG110" s="138"/>
      <c r="JHH110" s="153"/>
      <c r="JHI110" s="111"/>
      <c r="JHJ110" s="351"/>
      <c r="JHK110" s="138"/>
      <c r="JHL110" s="153"/>
      <c r="JHM110" s="111"/>
      <c r="JHN110" s="351"/>
      <c r="JHO110" s="138"/>
      <c r="JHP110" s="153"/>
      <c r="JHQ110" s="111"/>
      <c r="JHR110" s="351"/>
      <c r="JHS110" s="138"/>
      <c r="JHT110" s="153"/>
      <c r="JHU110" s="111"/>
      <c r="JHV110" s="351"/>
      <c r="JHW110" s="138"/>
      <c r="JHX110" s="153"/>
      <c r="JHY110" s="111"/>
      <c r="JHZ110" s="351"/>
      <c r="JIA110" s="138"/>
      <c r="JIB110" s="153"/>
      <c r="JIC110" s="111"/>
      <c r="JID110" s="351"/>
      <c r="JIE110" s="138"/>
      <c r="JIF110" s="153"/>
      <c r="JIG110" s="111"/>
      <c r="JIH110" s="351"/>
      <c r="JII110" s="138"/>
      <c r="JIJ110" s="153"/>
      <c r="JIK110" s="111"/>
      <c r="JIL110" s="351"/>
      <c r="JIM110" s="138"/>
      <c r="JIN110" s="153"/>
      <c r="JIO110" s="111"/>
      <c r="JIP110" s="351"/>
      <c r="JIQ110" s="138"/>
      <c r="JIR110" s="153"/>
      <c r="JIS110" s="111"/>
      <c r="JIT110" s="351"/>
      <c r="JIU110" s="138"/>
      <c r="JIV110" s="153"/>
      <c r="JIW110" s="111"/>
      <c r="JIX110" s="351"/>
      <c r="JIY110" s="138"/>
      <c r="JIZ110" s="153"/>
      <c r="JJA110" s="111"/>
      <c r="JJB110" s="351"/>
      <c r="JJC110" s="138"/>
      <c r="JJD110" s="153"/>
      <c r="JJE110" s="111"/>
      <c r="JJF110" s="351"/>
      <c r="JJG110" s="138"/>
      <c r="JJH110" s="153"/>
      <c r="JJI110" s="111"/>
      <c r="JJJ110" s="351"/>
      <c r="JJK110" s="138"/>
      <c r="JJL110" s="153"/>
      <c r="JJM110" s="111"/>
      <c r="JJN110" s="351"/>
      <c r="JJO110" s="138"/>
      <c r="JJP110" s="153"/>
      <c r="JJQ110" s="111"/>
      <c r="JJR110" s="351"/>
      <c r="JJS110" s="138"/>
      <c r="JJT110" s="153"/>
      <c r="JJU110" s="111"/>
      <c r="JJV110" s="351"/>
      <c r="JJW110" s="138"/>
      <c r="JJX110" s="153"/>
      <c r="JJY110" s="111"/>
      <c r="JJZ110" s="351"/>
      <c r="JKA110" s="138"/>
      <c r="JKB110" s="153"/>
      <c r="JKC110" s="111"/>
      <c r="JKD110" s="351"/>
      <c r="JKE110" s="138"/>
      <c r="JKF110" s="153"/>
      <c r="JKG110" s="111"/>
      <c r="JKH110" s="351"/>
      <c r="JKI110" s="138"/>
      <c r="JKJ110" s="153"/>
      <c r="JKK110" s="111"/>
      <c r="JKL110" s="351"/>
      <c r="JKM110" s="138"/>
      <c r="JKN110" s="153"/>
      <c r="JKO110" s="111"/>
      <c r="JKP110" s="351"/>
      <c r="JKQ110" s="138"/>
      <c r="JKR110" s="153"/>
      <c r="JKS110" s="111"/>
      <c r="JKT110" s="351"/>
      <c r="JKU110" s="138"/>
      <c r="JKV110" s="153"/>
      <c r="JKW110" s="111"/>
      <c r="JKX110" s="351"/>
      <c r="JKY110" s="138"/>
      <c r="JKZ110" s="153"/>
      <c r="JLA110" s="111"/>
      <c r="JLB110" s="351"/>
      <c r="JLC110" s="138"/>
      <c r="JLD110" s="153"/>
      <c r="JLE110" s="111"/>
      <c r="JLF110" s="351"/>
      <c r="JLG110" s="138"/>
      <c r="JLH110" s="153"/>
      <c r="JLI110" s="111"/>
      <c r="JLJ110" s="351"/>
      <c r="JLK110" s="138"/>
      <c r="JLL110" s="153"/>
      <c r="JLM110" s="111"/>
      <c r="JLN110" s="351"/>
      <c r="JLO110" s="138"/>
      <c r="JLP110" s="153"/>
      <c r="JLQ110" s="111"/>
      <c r="JLR110" s="351"/>
      <c r="JLS110" s="138"/>
      <c r="JLT110" s="153"/>
      <c r="JLU110" s="111"/>
      <c r="JLV110" s="351"/>
      <c r="JLW110" s="138"/>
      <c r="JLX110" s="153"/>
      <c r="JLY110" s="111"/>
      <c r="JLZ110" s="351"/>
      <c r="JMA110" s="138"/>
      <c r="JMB110" s="153"/>
      <c r="JMC110" s="111"/>
      <c r="JMD110" s="351"/>
      <c r="JME110" s="138"/>
      <c r="JMF110" s="153"/>
      <c r="JMG110" s="111"/>
      <c r="JMH110" s="351"/>
      <c r="JMI110" s="138"/>
      <c r="JMJ110" s="153"/>
      <c r="JMK110" s="111"/>
      <c r="JML110" s="351"/>
      <c r="JMM110" s="138"/>
      <c r="JMN110" s="153"/>
      <c r="JMO110" s="111"/>
      <c r="JMP110" s="351"/>
      <c r="JMQ110" s="138"/>
      <c r="JMR110" s="153"/>
      <c r="JMS110" s="111"/>
      <c r="JMT110" s="351"/>
      <c r="JMU110" s="138"/>
      <c r="JMV110" s="153"/>
      <c r="JMW110" s="111"/>
      <c r="JMX110" s="351"/>
      <c r="JMY110" s="138"/>
      <c r="JMZ110" s="153"/>
      <c r="JNA110" s="111"/>
      <c r="JNB110" s="351"/>
      <c r="JNC110" s="138"/>
      <c r="JND110" s="153"/>
      <c r="JNE110" s="111"/>
      <c r="JNF110" s="351"/>
      <c r="JNG110" s="138"/>
      <c r="JNH110" s="153"/>
      <c r="JNI110" s="111"/>
      <c r="JNJ110" s="351"/>
      <c r="JNK110" s="138"/>
      <c r="JNL110" s="153"/>
      <c r="JNM110" s="111"/>
      <c r="JNN110" s="351"/>
      <c r="JNO110" s="138"/>
      <c r="JNP110" s="153"/>
      <c r="JNQ110" s="111"/>
      <c r="JNR110" s="351"/>
      <c r="JNS110" s="138"/>
      <c r="JNT110" s="153"/>
      <c r="JNU110" s="111"/>
      <c r="JNV110" s="351"/>
      <c r="JNW110" s="138"/>
      <c r="JNX110" s="153"/>
      <c r="JNY110" s="111"/>
      <c r="JNZ110" s="351"/>
      <c r="JOA110" s="138"/>
      <c r="JOB110" s="153"/>
      <c r="JOC110" s="111"/>
      <c r="JOD110" s="351"/>
      <c r="JOE110" s="138"/>
      <c r="JOF110" s="153"/>
      <c r="JOG110" s="111"/>
      <c r="JOH110" s="351"/>
      <c r="JOI110" s="138"/>
      <c r="JOJ110" s="153"/>
      <c r="JOK110" s="111"/>
      <c r="JOL110" s="351"/>
      <c r="JOM110" s="138"/>
      <c r="JON110" s="153"/>
      <c r="JOO110" s="111"/>
      <c r="JOP110" s="351"/>
      <c r="JOQ110" s="138"/>
      <c r="JOR110" s="153"/>
      <c r="JOS110" s="111"/>
      <c r="JOT110" s="351"/>
      <c r="JOU110" s="138"/>
      <c r="JOV110" s="153"/>
      <c r="JOW110" s="111"/>
      <c r="JOX110" s="351"/>
      <c r="JOY110" s="138"/>
      <c r="JOZ110" s="153"/>
      <c r="JPA110" s="111"/>
      <c r="JPB110" s="351"/>
      <c r="JPC110" s="138"/>
      <c r="JPD110" s="153"/>
      <c r="JPE110" s="111"/>
      <c r="JPF110" s="351"/>
      <c r="JPG110" s="138"/>
      <c r="JPH110" s="153"/>
      <c r="JPI110" s="111"/>
      <c r="JPJ110" s="351"/>
      <c r="JPK110" s="138"/>
      <c r="JPL110" s="153"/>
      <c r="JPM110" s="111"/>
      <c r="JPN110" s="351"/>
      <c r="JPO110" s="138"/>
      <c r="JPP110" s="153"/>
      <c r="JPQ110" s="111"/>
      <c r="JPR110" s="351"/>
      <c r="JPS110" s="138"/>
      <c r="JPT110" s="153"/>
      <c r="JPU110" s="111"/>
      <c r="JPV110" s="351"/>
      <c r="JPW110" s="138"/>
      <c r="JPX110" s="153"/>
      <c r="JPY110" s="111"/>
      <c r="JPZ110" s="351"/>
      <c r="JQA110" s="138"/>
      <c r="JQB110" s="153"/>
      <c r="JQC110" s="111"/>
      <c r="JQD110" s="351"/>
      <c r="JQE110" s="138"/>
      <c r="JQF110" s="153"/>
      <c r="JQG110" s="111"/>
      <c r="JQH110" s="351"/>
      <c r="JQI110" s="138"/>
      <c r="JQJ110" s="153"/>
      <c r="JQK110" s="111"/>
      <c r="JQL110" s="351"/>
      <c r="JQM110" s="138"/>
      <c r="JQN110" s="153"/>
      <c r="JQO110" s="111"/>
      <c r="JQP110" s="351"/>
      <c r="JQQ110" s="138"/>
      <c r="JQR110" s="153"/>
      <c r="JQS110" s="111"/>
      <c r="JQT110" s="351"/>
      <c r="JQU110" s="138"/>
      <c r="JQV110" s="153"/>
      <c r="JQW110" s="111"/>
      <c r="JQX110" s="351"/>
      <c r="JQY110" s="138"/>
      <c r="JQZ110" s="153"/>
      <c r="JRA110" s="111"/>
      <c r="JRB110" s="351"/>
      <c r="JRC110" s="138"/>
      <c r="JRD110" s="153"/>
      <c r="JRE110" s="111"/>
      <c r="JRF110" s="351"/>
      <c r="JRG110" s="138"/>
      <c r="JRH110" s="153"/>
      <c r="JRI110" s="111"/>
      <c r="JRJ110" s="351"/>
      <c r="JRK110" s="138"/>
      <c r="JRL110" s="153"/>
      <c r="JRM110" s="111"/>
      <c r="JRN110" s="351"/>
      <c r="JRO110" s="138"/>
      <c r="JRP110" s="153"/>
      <c r="JRQ110" s="111"/>
      <c r="JRR110" s="351"/>
      <c r="JRS110" s="138"/>
      <c r="JRT110" s="153"/>
      <c r="JRU110" s="111"/>
      <c r="JRV110" s="351"/>
      <c r="JRW110" s="138"/>
      <c r="JRX110" s="153"/>
      <c r="JRY110" s="111"/>
      <c r="JRZ110" s="351"/>
      <c r="JSA110" s="138"/>
      <c r="JSB110" s="153"/>
      <c r="JSC110" s="111"/>
      <c r="JSD110" s="351"/>
      <c r="JSE110" s="138"/>
      <c r="JSF110" s="153"/>
      <c r="JSG110" s="111"/>
      <c r="JSH110" s="351"/>
      <c r="JSI110" s="138"/>
      <c r="JSJ110" s="153"/>
      <c r="JSK110" s="111"/>
      <c r="JSL110" s="351"/>
      <c r="JSM110" s="138"/>
      <c r="JSN110" s="153"/>
      <c r="JSO110" s="111"/>
      <c r="JSP110" s="351"/>
      <c r="JSQ110" s="138"/>
      <c r="JSR110" s="153"/>
      <c r="JSS110" s="111"/>
      <c r="JST110" s="351"/>
      <c r="JSU110" s="138"/>
      <c r="JSV110" s="153"/>
      <c r="JSW110" s="111"/>
      <c r="JSX110" s="351"/>
      <c r="JSY110" s="138"/>
      <c r="JSZ110" s="153"/>
      <c r="JTA110" s="111"/>
      <c r="JTB110" s="351"/>
      <c r="JTC110" s="138"/>
      <c r="JTD110" s="153"/>
      <c r="JTE110" s="111"/>
      <c r="JTF110" s="351"/>
      <c r="JTG110" s="138"/>
      <c r="JTH110" s="153"/>
      <c r="JTI110" s="111"/>
      <c r="JTJ110" s="351"/>
      <c r="JTK110" s="138"/>
      <c r="JTL110" s="153"/>
      <c r="JTM110" s="111"/>
      <c r="JTN110" s="351"/>
      <c r="JTO110" s="138"/>
      <c r="JTP110" s="153"/>
      <c r="JTQ110" s="111"/>
      <c r="JTR110" s="351"/>
      <c r="JTS110" s="138"/>
      <c r="JTT110" s="153"/>
      <c r="JTU110" s="111"/>
      <c r="JTV110" s="351"/>
      <c r="JTW110" s="138"/>
      <c r="JTX110" s="153"/>
      <c r="JTY110" s="111"/>
      <c r="JTZ110" s="351"/>
      <c r="JUA110" s="138"/>
      <c r="JUB110" s="153"/>
      <c r="JUC110" s="111"/>
      <c r="JUD110" s="351"/>
      <c r="JUE110" s="138"/>
      <c r="JUF110" s="153"/>
      <c r="JUG110" s="111"/>
      <c r="JUH110" s="351"/>
      <c r="JUI110" s="138"/>
      <c r="JUJ110" s="153"/>
      <c r="JUK110" s="111"/>
      <c r="JUL110" s="351"/>
      <c r="JUM110" s="138"/>
      <c r="JUN110" s="153"/>
      <c r="JUO110" s="111"/>
      <c r="JUP110" s="351"/>
      <c r="JUQ110" s="138"/>
      <c r="JUR110" s="153"/>
      <c r="JUS110" s="111"/>
      <c r="JUT110" s="351"/>
      <c r="JUU110" s="138"/>
      <c r="JUV110" s="153"/>
      <c r="JUW110" s="111"/>
      <c r="JUX110" s="351"/>
      <c r="JUY110" s="138"/>
      <c r="JUZ110" s="153"/>
      <c r="JVA110" s="111"/>
      <c r="JVB110" s="351"/>
      <c r="JVC110" s="138"/>
      <c r="JVD110" s="153"/>
      <c r="JVE110" s="111"/>
      <c r="JVF110" s="351"/>
      <c r="JVG110" s="138"/>
      <c r="JVH110" s="153"/>
      <c r="JVI110" s="111"/>
      <c r="JVJ110" s="351"/>
      <c r="JVK110" s="138"/>
      <c r="JVL110" s="153"/>
      <c r="JVM110" s="111"/>
      <c r="JVN110" s="351"/>
      <c r="JVO110" s="138"/>
      <c r="JVP110" s="153"/>
      <c r="JVQ110" s="111"/>
      <c r="JVR110" s="351"/>
      <c r="JVS110" s="138"/>
      <c r="JVT110" s="153"/>
      <c r="JVU110" s="111"/>
      <c r="JVV110" s="351"/>
      <c r="JVW110" s="138"/>
      <c r="JVX110" s="153"/>
      <c r="JVY110" s="111"/>
      <c r="JVZ110" s="351"/>
      <c r="JWA110" s="138"/>
      <c r="JWB110" s="153"/>
      <c r="JWC110" s="111"/>
      <c r="JWD110" s="351"/>
      <c r="JWE110" s="138"/>
      <c r="JWF110" s="153"/>
      <c r="JWG110" s="111"/>
      <c r="JWH110" s="351"/>
      <c r="JWI110" s="138"/>
      <c r="JWJ110" s="153"/>
      <c r="JWK110" s="111"/>
      <c r="JWL110" s="351"/>
      <c r="JWM110" s="138"/>
      <c r="JWN110" s="153"/>
      <c r="JWO110" s="111"/>
      <c r="JWP110" s="351"/>
      <c r="JWQ110" s="138"/>
      <c r="JWR110" s="153"/>
      <c r="JWS110" s="111"/>
      <c r="JWT110" s="351"/>
      <c r="JWU110" s="138"/>
      <c r="JWV110" s="153"/>
      <c r="JWW110" s="111"/>
      <c r="JWX110" s="351"/>
      <c r="JWY110" s="138"/>
      <c r="JWZ110" s="153"/>
      <c r="JXA110" s="111"/>
      <c r="JXB110" s="351"/>
      <c r="JXC110" s="138"/>
      <c r="JXD110" s="153"/>
      <c r="JXE110" s="111"/>
      <c r="JXF110" s="351"/>
      <c r="JXG110" s="138"/>
      <c r="JXH110" s="153"/>
      <c r="JXI110" s="111"/>
      <c r="JXJ110" s="351"/>
      <c r="JXK110" s="138"/>
      <c r="JXL110" s="153"/>
      <c r="JXM110" s="111"/>
      <c r="JXN110" s="351"/>
      <c r="JXO110" s="138"/>
      <c r="JXP110" s="153"/>
      <c r="JXQ110" s="111"/>
      <c r="JXR110" s="351"/>
      <c r="JXS110" s="138"/>
      <c r="JXT110" s="153"/>
      <c r="JXU110" s="111"/>
      <c r="JXV110" s="351"/>
      <c r="JXW110" s="138"/>
      <c r="JXX110" s="153"/>
      <c r="JXY110" s="111"/>
      <c r="JXZ110" s="351"/>
      <c r="JYA110" s="138"/>
      <c r="JYB110" s="153"/>
      <c r="JYC110" s="111"/>
      <c r="JYD110" s="351"/>
      <c r="JYE110" s="138"/>
      <c r="JYF110" s="153"/>
      <c r="JYG110" s="111"/>
      <c r="JYH110" s="351"/>
      <c r="JYI110" s="138"/>
      <c r="JYJ110" s="153"/>
      <c r="JYK110" s="111"/>
      <c r="JYL110" s="351"/>
      <c r="JYM110" s="138"/>
      <c r="JYN110" s="153"/>
      <c r="JYO110" s="111"/>
      <c r="JYP110" s="351"/>
      <c r="JYQ110" s="138"/>
      <c r="JYR110" s="153"/>
      <c r="JYS110" s="111"/>
      <c r="JYT110" s="351"/>
      <c r="JYU110" s="138"/>
      <c r="JYV110" s="153"/>
      <c r="JYW110" s="111"/>
      <c r="JYX110" s="351"/>
      <c r="JYY110" s="138"/>
      <c r="JYZ110" s="153"/>
      <c r="JZA110" s="111"/>
      <c r="JZB110" s="351"/>
      <c r="JZC110" s="138"/>
      <c r="JZD110" s="153"/>
      <c r="JZE110" s="111"/>
      <c r="JZF110" s="351"/>
      <c r="JZG110" s="138"/>
      <c r="JZH110" s="153"/>
      <c r="JZI110" s="111"/>
      <c r="JZJ110" s="351"/>
      <c r="JZK110" s="138"/>
      <c r="JZL110" s="153"/>
      <c r="JZM110" s="111"/>
      <c r="JZN110" s="351"/>
      <c r="JZO110" s="138"/>
      <c r="JZP110" s="153"/>
      <c r="JZQ110" s="111"/>
      <c r="JZR110" s="351"/>
      <c r="JZS110" s="138"/>
      <c r="JZT110" s="153"/>
      <c r="JZU110" s="111"/>
      <c r="JZV110" s="351"/>
      <c r="JZW110" s="138"/>
      <c r="JZX110" s="153"/>
      <c r="JZY110" s="111"/>
      <c r="JZZ110" s="351"/>
      <c r="KAA110" s="138"/>
      <c r="KAB110" s="153"/>
      <c r="KAC110" s="111"/>
      <c r="KAD110" s="351"/>
      <c r="KAE110" s="138"/>
      <c r="KAF110" s="153"/>
      <c r="KAG110" s="111"/>
      <c r="KAH110" s="351"/>
      <c r="KAI110" s="138"/>
      <c r="KAJ110" s="153"/>
      <c r="KAK110" s="111"/>
      <c r="KAL110" s="351"/>
      <c r="KAM110" s="138"/>
      <c r="KAN110" s="153"/>
      <c r="KAO110" s="111"/>
      <c r="KAP110" s="351"/>
      <c r="KAQ110" s="138"/>
      <c r="KAR110" s="153"/>
      <c r="KAS110" s="111"/>
      <c r="KAT110" s="351"/>
      <c r="KAU110" s="138"/>
      <c r="KAV110" s="153"/>
      <c r="KAW110" s="111"/>
      <c r="KAX110" s="351"/>
      <c r="KAY110" s="138"/>
      <c r="KAZ110" s="153"/>
      <c r="KBA110" s="111"/>
      <c r="KBB110" s="351"/>
      <c r="KBC110" s="138"/>
      <c r="KBD110" s="153"/>
      <c r="KBE110" s="111"/>
      <c r="KBF110" s="351"/>
      <c r="KBG110" s="138"/>
      <c r="KBH110" s="153"/>
      <c r="KBI110" s="111"/>
      <c r="KBJ110" s="351"/>
      <c r="KBK110" s="138"/>
      <c r="KBL110" s="153"/>
      <c r="KBM110" s="111"/>
      <c r="KBN110" s="351"/>
      <c r="KBO110" s="138"/>
      <c r="KBP110" s="153"/>
      <c r="KBQ110" s="111"/>
      <c r="KBR110" s="351"/>
      <c r="KBS110" s="138"/>
      <c r="KBT110" s="153"/>
      <c r="KBU110" s="111"/>
      <c r="KBV110" s="351"/>
      <c r="KBW110" s="138"/>
      <c r="KBX110" s="153"/>
      <c r="KBY110" s="111"/>
      <c r="KBZ110" s="351"/>
      <c r="KCA110" s="138"/>
      <c r="KCB110" s="153"/>
      <c r="KCC110" s="111"/>
      <c r="KCD110" s="351"/>
      <c r="KCE110" s="138"/>
      <c r="KCF110" s="153"/>
      <c r="KCG110" s="111"/>
      <c r="KCH110" s="351"/>
      <c r="KCI110" s="138"/>
      <c r="KCJ110" s="153"/>
      <c r="KCK110" s="111"/>
      <c r="KCL110" s="351"/>
      <c r="KCM110" s="138"/>
      <c r="KCN110" s="153"/>
      <c r="KCO110" s="111"/>
      <c r="KCP110" s="351"/>
      <c r="KCQ110" s="138"/>
      <c r="KCR110" s="153"/>
      <c r="KCS110" s="111"/>
      <c r="KCT110" s="351"/>
      <c r="KCU110" s="138"/>
      <c r="KCV110" s="153"/>
      <c r="KCW110" s="111"/>
      <c r="KCX110" s="351"/>
      <c r="KCY110" s="138"/>
      <c r="KCZ110" s="153"/>
      <c r="KDA110" s="111"/>
      <c r="KDB110" s="351"/>
      <c r="KDC110" s="138"/>
      <c r="KDD110" s="153"/>
      <c r="KDE110" s="111"/>
      <c r="KDF110" s="351"/>
      <c r="KDG110" s="138"/>
      <c r="KDH110" s="153"/>
      <c r="KDI110" s="111"/>
      <c r="KDJ110" s="351"/>
      <c r="KDK110" s="138"/>
      <c r="KDL110" s="153"/>
      <c r="KDM110" s="111"/>
      <c r="KDN110" s="351"/>
      <c r="KDO110" s="138"/>
      <c r="KDP110" s="153"/>
      <c r="KDQ110" s="111"/>
      <c r="KDR110" s="351"/>
      <c r="KDS110" s="138"/>
      <c r="KDT110" s="153"/>
      <c r="KDU110" s="111"/>
      <c r="KDV110" s="351"/>
      <c r="KDW110" s="138"/>
      <c r="KDX110" s="153"/>
      <c r="KDY110" s="111"/>
      <c r="KDZ110" s="351"/>
      <c r="KEA110" s="138"/>
      <c r="KEB110" s="153"/>
      <c r="KEC110" s="111"/>
      <c r="KED110" s="351"/>
      <c r="KEE110" s="138"/>
      <c r="KEF110" s="153"/>
      <c r="KEG110" s="111"/>
      <c r="KEH110" s="351"/>
      <c r="KEI110" s="138"/>
      <c r="KEJ110" s="153"/>
      <c r="KEK110" s="111"/>
      <c r="KEL110" s="351"/>
      <c r="KEM110" s="138"/>
      <c r="KEN110" s="153"/>
      <c r="KEO110" s="111"/>
      <c r="KEP110" s="351"/>
      <c r="KEQ110" s="138"/>
      <c r="KER110" s="153"/>
      <c r="KES110" s="111"/>
      <c r="KET110" s="351"/>
      <c r="KEU110" s="138"/>
      <c r="KEV110" s="153"/>
      <c r="KEW110" s="111"/>
      <c r="KEX110" s="351"/>
      <c r="KEY110" s="138"/>
      <c r="KEZ110" s="153"/>
      <c r="KFA110" s="111"/>
      <c r="KFB110" s="351"/>
      <c r="KFC110" s="138"/>
      <c r="KFD110" s="153"/>
      <c r="KFE110" s="111"/>
      <c r="KFF110" s="351"/>
      <c r="KFG110" s="138"/>
      <c r="KFH110" s="153"/>
      <c r="KFI110" s="111"/>
      <c r="KFJ110" s="351"/>
      <c r="KFK110" s="138"/>
      <c r="KFL110" s="153"/>
      <c r="KFM110" s="111"/>
      <c r="KFN110" s="351"/>
      <c r="KFO110" s="138"/>
      <c r="KFP110" s="153"/>
      <c r="KFQ110" s="111"/>
      <c r="KFR110" s="351"/>
      <c r="KFS110" s="138"/>
      <c r="KFT110" s="153"/>
      <c r="KFU110" s="111"/>
      <c r="KFV110" s="351"/>
      <c r="KFW110" s="138"/>
      <c r="KFX110" s="153"/>
      <c r="KFY110" s="111"/>
      <c r="KFZ110" s="351"/>
      <c r="KGA110" s="138"/>
      <c r="KGB110" s="153"/>
      <c r="KGC110" s="111"/>
      <c r="KGD110" s="351"/>
      <c r="KGE110" s="138"/>
      <c r="KGF110" s="153"/>
      <c r="KGG110" s="111"/>
      <c r="KGH110" s="351"/>
      <c r="KGI110" s="138"/>
      <c r="KGJ110" s="153"/>
      <c r="KGK110" s="111"/>
      <c r="KGL110" s="351"/>
      <c r="KGM110" s="138"/>
      <c r="KGN110" s="153"/>
      <c r="KGO110" s="111"/>
      <c r="KGP110" s="351"/>
      <c r="KGQ110" s="138"/>
      <c r="KGR110" s="153"/>
      <c r="KGS110" s="111"/>
      <c r="KGT110" s="351"/>
      <c r="KGU110" s="138"/>
      <c r="KGV110" s="153"/>
      <c r="KGW110" s="111"/>
      <c r="KGX110" s="351"/>
      <c r="KGY110" s="138"/>
      <c r="KGZ110" s="153"/>
      <c r="KHA110" s="111"/>
      <c r="KHB110" s="351"/>
      <c r="KHC110" s="138"/>
      <c r="KHD110" s="153"/>
      <c r="KHE110" s="111"/>
      <c r="KHF110" s="351"/>
      <c r="KHG110" s="138"/>
      <c r="KHH110" s="153"/>
      <c r="KHI110" s="111"/>
      <c r="KHJ110" s="351"/>
      <c r="KHK110" s="138"/>
      <c r="KHL110" s="153"/>
      <c r="KHM110" s="111"/>
      <c r="KHN110" s="351"/>
      <c r="KHO110" s="138"/>
      <c r="KHP110" s="153"/>
      <c r="KHQ110" s="111"/>
      <c r="KHR110" s="351"/>
      <c r="KHS110" s="138"/>
      <c r="KHT110" s="153"/>
      <c r="KHU110" s="111"/>
      <c r="KHV110" s="351"/>
      <c r="KHW110" s="138"/>
      <c r="KHX110" s="153"/>
      <c r="KHY110" s="111"/>
      <c r="KHZ110" s="351"/>
      <c r="KIA110" s="138"/>
      <c r="KIB110" s="153"/>
      <c r="KIC110" s="111"/>
      <c r="KID110" s="351"/>
      <c r="KIE110" s="138"/>
      <c r="KIF110" s="153"/>
      <c r="KIG110" s="111"/>
      <c r="KIH110" s="351"/>
      <c r="KII110" s="138"/>
      <c r="KIJ110" s="153"/>
      <c r="KIK110" s="111"/>
      <c r="KIL110" s="351"/>
      <c r="KIM110" s="138"/>
      <c r="KIN110" s="153"/>
      <c r="KIO110" s="111"/>
      <c r="KIP110" s="351"/>
      <c r="KIQ110" s="138"/>
      <c r="KIR110" s="153"/>
      <c r="KIS110" s="111"/>
      <c r="KIT110" s="351"/>
      <c r="KIU110" s="138"/>
      <c r="KIV110" s="153"/>
      <c r="KIW110" s="111"/>
      <c r="KIX110" s="351"/>
      <c r="KIY110" s="138"/>
      <c r="KIZ110" s="153"/>
      <c r="KJA110" s="111"/>
      <c r="KJB110" s="351"/>
      <c r="KJC110" s="138"/>
      <c r="KJD110" s="153"/>
      <c r="KJE110" s="111"/>
      <c r="KJF110" s="351"/>
      <c r="KJG110" s="138"/>
      <c r="KJH110" s="153"/>
      <c r="KJI110" s="111"/>
      <c r="KJJ110" s="351"/>
      <c r="KJK110" s="138"/>
      <c r="KJL110" s="153"/>
      <c r="KJM110" s="111"/>
      <c r="KJN110" s="351"/>
      <c r="KJO110" s="138"/>
      <c r="KJP110" s="153"/>
      <c r="KJQ110" s="111"/>
      <c r="KJR110" s="351"/>
      <c r="KJS110" s="138"/>
      <c r="KJT110" s="153"/>
      <c r="KJU110" s="111"/>
      <c r="KJV110" s="351"/>
      <c r="KJW110" s="138"/>
      <c r="KJX110" s="153"/>
      <c r="KJY110" s="111"/>
      <c r="KJZ110" s="351"/>
      <c r="KKA110" s="138"/>
      <c r="KKB110" s="153"/>
      <c r="KKC110" s="111"/>
      <c r="KKD110" s="351"/>
      <c r="KKE110" s="138"/>
      <c r="KKF110" s="153"/>
      <c r="KKG110" s="111"/>
      <c r="KKH110" s="351"/>
      <c r="KKI110" s="138"/>
      <c r="KKJ110" s="153"/>
      <c r="KKK110" s="111"/>
      <c r="KKL110" s="351"/>
      <c r="KKM110" s="138"/>
      <c r="KKN110" s="153"/>
      <c r="KKO110" s="111"/>
      <c r="KKP110" s="351"/>
      <c r="KKQ110" s="138"/>
      <c r="KKR110" s="153"/>
      <c r="KKS110" s="111"/>
      <c r="KKT110" s="351"/>
      <c r="KKU110" s="138"/>
      <c r="KKV110" s="153"/>
      <c r="KKW110" s="111"/>
      <c r="KKX110" s="351"/>
      <c r="KKY110" s="138"/>
      <c r="KKZ110" s="153"/>
      <c r="KLA110" s="111"/>
      <c r="KLB110" s="351"/>
      <c r="KLC110" s="138"/>
      <c r="KLD110" s="153"/>
      <c r="KLE110" s="111"/>
      <c r="KLF110" s="351"/>
      <c r="KLG110" s="138"/>
      <c r="KLH110" s="153"/>
      <c r="KLI110" s="111"/>
      <c r="KLJ110" s="351"/>
      <c r="KLK110" s="138"/>
      <c r="KLL110" s="153"/>
      <c r="KLM110" s="111"/>
      <c r="KLN110" s="351"/>
      <c r="KLO110" s="138"/>
      <c r="KLP110" s="153"/>
      <c r="KLQ110" s="111"/>
      <c r="KLR110" s="351"/>
      <c r="KLS110" s="138"/>
      <c r="KLT110" s="153"/>
      <c r="KLU110" s="111"/>
      <c r="KLV110" s="351"/>
      <c r="KLW110" s="138"/>
      <c r="KLX110" s="153"/>
      <c r="KLY110" s="111"/>
      <c r="KLZ110" s="351"/>
      <c r="KMA110" s="138"/>
      <c r="KMB110" s="153"/>
      <c r="KMC110" s="111"/>
      <c r="KMD110" s="351"/>
      <c r="KME110" s="138"/>
      <c r="KMF110" s="153"/>
      <c r="KMG110" s="111"/>
      <c r="KMH110" s="351"/>
      <c r="KMI110" s="138"/>
      <c r="KMJ110" s="153"/>
      <c r="KMK110" s="111"/>
      <c r="KML110" s="351"/>
      <c r="KMM110" s="138"/>
      <c r="KMN110" s="153"/>
      <c r="KMO110" s="111"/>
      <c r="KMP110" s="351"/>
      <c r="KMQ110" s="138"/>
      <c r="KMR110" s="153"/>
      <c r="KMS110" s="111"/>
      <c r="KMT110" s="351"/>
      <c r="KMU110" s="138"/>
      <c r="KMV110" s="153"/>
      <c r="KMW110" s="111"/>
      <c r="KMX110" s="351"/>
      <c r="KMY110" s="138"/>
      <c r="KMZ110" s="153"/>
      <c r="KNA110" s="111"/>
      <c r="KNB110" s="351"/>
      <c r="KNC110" s="138"/>
      <c r="KND110" s="153"/>
      <c r="KNE110" s="111"/>
      <c r="KNF110" s="351"/>
      <c r="KNG110" s="138"/>
      <c r="KNH110" s="153"/>
      <c r="KNI110" s="111"/>
      <c r="KNJ110" s="351"/>
      <c r="KNK110" s="138"/>
      <c r="KNL110" s="153"/>
      <c r="KNM110" s="111"/>
      <c r="KNN110" s="351"/>
      <c r="KNO110" s="138"/>
      <c r="KNP110" s="153"/>
      <c r="KNQ110" s="111"/>
      <c r="KNR110" s="351"/>
      <c r="KNS110" s="138"/>
      <c r="KNT110" s="153"/>
      <c r="KNU110" s="111"/>
      <c r="KNV110" s="351"/>
      <c r="KNW110" s="138"/>
      <c r="KNX110" s="153"/>
      <c r="KNY110" s="111"/>
      <c r="KNZ110" s="351"/>
      <c r="KOA110" s="138"/>
      <c r="KOB110" s="153"/>
      <c r="KOC110" s="111"/>
      <c r="KOD110" s="351"/>
      <c r="KOE110" s="138"/>
      <c r="KOF110" s="153"/>
      <c r="KOG110" s="111"/>
      <c r="KOH110" s="351"/>
      <c r="KOI110" s="138"/>
      <c r="KOJ110" s="153"/>
      <c r="KOK110" s="111"/>
      <c r="KOL110" s="351"/>
      <c r="KOM110" s="138"/>
      <c r="KON110" s="153"/>
      <c r="KOO110" s="111"/>
      <c r="KOP110" s="351"/>
      <c r="KOQ110" s="138"/>
      <c r="KOR110" s="153"/>
      <c r="KOS110" s="111"/>
      <c r="KOT110" s="351"/>
      <c r="KOU110" s="138"/>
      <c r="KOV110" s="153"/>
      <c r="KOW110" s="111"/>
      <c r="KOX110" s="351"/>
      <c r="KOY110" s="138"/>
      <c r="KOZ110" s="153"/>
      <c r="KPA110" s="111"/>
      <c r="KPB110" s="351"/>
      <c r="KPC110" s="138"/>
      <c r="KPD110" s="153"/>
      <c r="KPE110" s="111"/>
      <c r="KPF110" s="351"/>
      <c r="KPG110" s="138"/>
      <c r="KPH110" s="153"/>
      <c r="KPI110" s="111"/>
      <c r="KPJ110" s="351"/>
      <c r="KPK110" s="138"/>
      <c r="KPL110" s="153"/>
      <c r="KPM110" s="111"/>
      <c r="KPN110" s="351"/>
      <c r="KPO110" s="138"/>
      <c r="KPP110" s="153"/>
      <c r="KPQ110" s="111"/>
      <c r="KPR110" s="351"/>
      <c r="KPS110" s="138"/>
      <c r="KPT110" s="153"/>
      <c r="KPU110" s="111"/>
      <c r="KPV110" s="351"/>
      <c r="KPW110" s="138"/>
      <c r="KPX110" s="153"/>
      <c r="KPY110" s="111"/>
      <c r="KPZ110" s="351"/>
      <c r="KQA110" s="138"/>
      <c r="KQB110" s="153"/>
      <c r="KQC110" s="111"/>
      <c r="KQD110" s="351"/>
      <c r="KQE110" s="138"/>
      <c r="KQF110" s="153"/>
      <c r="KQG110" s="111"/>
      <c r="KQH110" s="351"/>
      <c r="KQI110" s="138"/>
      <c r="KQJ110" s="153"/>
      <c r="KQK110" s="111"/>
      <c r="KQL110" s="351"/>
      <c r="KQM110" s="138"/>
      <c r="KQN110" s="153"/>
      <c r="KQO110" s="111"/>
      <c r="KQP110" s="351"/>
      <c r="KQQ110" s="138"/>
      <c r="KQR110" s="153"/>
      <c r="KQS110" s="111"/>
      <c r="KQT110" s="351"/>
      <c r="KQU110" s="138"/>
      <c r="KQV110" s="153"/>
      <c r="KQW110" s="111"/>
      <c r="KQX110" s="351"/>
      <c r="KQY110" s="138"/>
      <c r="KQZ110" s="153"/>
      <c r="KRA110" s="111"/>
      <c r="KRB110" s="351"/>
      <c r="KRC110" s="138"/>
      <c r="KRD110" s="153"/>
      <c r="KRE110" s="111"/>
      <c r="KRF110" s="351"/>
      <c r="KRG110" s="138"/>
      <c r="KRH110" s="153"/>
      <c r="KRI110" s="111"/>
      <c r="KRJ110" s="351"/>
      <c r="KRK110" s="138"/>
      <c r="KRL110" s="153"/>
      <c r="KRM110" s="111"/>
      <c r="KRN110" s="351"/>
      <c r="KRO110" s="138"/>
      <c r="KRP110" s="153"/>
      <c r="KRQ110" s="111"/>
      <c r="KRR110" s="351"/>
      <c r="KRS110" s="138"/>
      <c r="KRT110" s="153"/>
      <c r="KRU110" s="111"/>
      <c r="KRV110" s="351"/>
      <c r="KRW110" s="138"/>
      <c r="KRX110" s="153"/>
      <c r="KRY110" s="111"/>
      <c r="KRZ110" s="351"/>
      <c r="KSA110" s="138"/>
      <c r="KSB110" s="153"/>
      <c r="KSC110" s="111"/>
      <c r="KSD110" s="351"/>
      <c r="KSE110" s="138"/>
      <c r="KSF110" s="153"/>
      <c r="KSG110" s="111"/>
      <c r="KSH110" s="351"/>
      <c r="KSI110" s="138"/>
      <c r="KSJ110" s="153"/>
      <c r="KSK110" s="111"/>
      <c r="KSL110" s="351"/>
      <c r="KSM110" s="138"/>
      <c r="KSN110" s="153"/>
      <c r="KSO110" s="111"/>
      <c r="KSP110" s="351"/>
      <c r="KSQ110" s="138"/>
      <c r="KSR110" s="153"/>
      <c r="KSS110" s="111"/>
      <c r="KST110" s="351"/>
      <c r="KSU110" s="138"/>
      <c r="KSV110" s="153"/>
      <c r="KSW110" s="111"/>
      <c r="KSX110" s="351"/>
      <c r="KSY110" s="138"/>
      <c r="KSZ110" s="153"/>
      <c r="KTA110" s="111"/>
      <c r="KTB110" s="351"/>
      <c r="KTC110" s="138"/>
      <c r="KTD110" s="153"/>
      <c r="KTE110" s="111"/>
      <c r="KTF110" s="351"/>
      <c r="KTG110" s="138"/>
      <c r="KTH110" s="153"/>
      <c r="KTI110" s="111"/>
      <c r="KTJ110" s="351"/>
      <c r="KTK110" s="138"/>
      <c r="KTL110" s="153"/>
      <c r="KTM110" s="111"/>
      <c r="KTN110" s="351"/>
      <c r="KTO110" s="138"/>
      <c r="KTP110" s="153"/>
      <c r="KTQ110" s="111"/>
      <c r="KTR110" s="351"/>
      <c r="KTS110" s="138"/>
      <c r="KTT110" s="153"/>
      <c r="KTU110" s="111"/>
      <c r="KTV110" s="351"/>
      <c r="KTW110" s="138"/>
      <c r="KTX110" s="153"/>
      <c r="KTY110" s="111"/>
      <c r="KTZ110" s="351"/>
      <c r="KUA110" s="138"/>
      <c r="KUB110" s="153"/>
      <c r="KUC110" s="111"/>
      <c r="KUD110" s="351"/>
      <c r="KUE110" s="138"/>
      <c r="KUF110" s="153"/>
      <c r="KUG110" s="111"/>
      <c r="KUH110" s="351"/>
      <c r="KUI110" s="138"/>
      <c r="KUJ110" s="153"/>
      <c r="KUK110" s="111"/>
      <c r="KUL110" s="351"/>
      <c r="KUM110" s="138"/>
      <c r="KUN110" s="153"/>
      <c r="KUO110" s="111"/>
      <c r="KUP110" s="351"/>
      <c r="KUQ110" s="138"/>
      <c r="KUR110" s="153"/>
      <c r="KUS110" s="111"/>
      <c r="KUT110" s="351"/>
      <c r="KUU110" s="138"/>
      <c r="KUV110" s="153"/>
      <c r="KUW110" s="111"/>
      <c r="KUX110" s="351"/>
      <c r="KUY110" s="138"/>
      <c r="KUZ110" s="153"/>
      <c r="KVA110" s="111"/>
      <c r="KVB110" s="351"/>
      <c r="KVC110" s="138"/>
      <c r="KVD110" s="153"/>
      <c r="KVE110" s="111"/>
      <c r="KVF110" s="351"/>
      <c r="KVG110" s="138"/>
      <c r="KVH110" s="153"/>
      <c r="KVI110" s="111"/>
      <c r="KVJ110" s="351"/>
      <c r="KVK110" s="138"/>
      <c r="KVL110" s="153"/>
      <c r="KVM110" s="111"/>
      <c r="KVN110" s="351"/>
      <c r="KVO110" s="138"/>
      <c r="KVP110" s="153"/>
      <c r="KVQ110" s="111"/>
      <c r="KVR110" s="351"/>
      <c r="KVS110" s="138"/>
      <c r="KVT110" s="153"/>
      <c r="KVU110" s="111"/>
      <c r="KVV110" s="351"/>
      <c r="KVW110" s="138"/>
      <c r="KVX110" s="153"/>
      <c r="KVY110" s="111"/>
      <c r="KVZ110" s="351"/>
      <c r="KWA110" s="138"/>
      <c r="KWB110" s="153"/>
      <c r="KWC110" s="111"/>
      <c r="KWD110" s="351"/>
      <c r="KWE110" s="138"/>
      <c r="KWF110" s="153"/>
      <c r="KWG110" s="111"/>
      <c r="KWH110" s="351"/>
      <c r="KWI110" s="138"/>
      <c r="KWJ110" s="153"/>
      <c r="KWK110" s="111"/>
      <c r="KWL110" s="351"/>
      <c r="KWM110" s="138"/>
      <c r="KWN110" s="153"/>
      <c r="KWO110" s="111"/>
      <c r="KWP110" s="351"/>
      <c r="KWQ110" s="138"/>
      <c r="KWR110" s="153"/>
      <c r="KWS110" s="111"/>
      <c r="KWT110" s="351"/>
      <c r="KWU110" s="138"/>
      <c r="KWV110" s="153"/>
      <c r="KWW110" s="111"/>
      <c r="KWX110" s="351"/>
      <c r="KWY110" s="138"/>
      <c r="KWZ110" s="153"/>
      <c r="KXA110" s="111"/>
      <c r="KXB110" s="351"/>
      <c r="KXC110" s="138"/>
      <c r="KXD110" s="153"/>
      <c r="KXE110" s="111"/>
      <c r="KXF110" s="351"/>
      <c r="KXG110" s="138"/>
      <c r="KXH110" s="153"/>
      <c r="KXI110" s="111"/>
      <c r="KXJ110" s="351"/>
      <c r="KXK110" s="138"/>
      <c r="KXL110" s="153"/>
      <c r="KXM110" s="111"/>
      <c r="KXN110" s="351"/>
      <c r="KXO110" s="138"/>
      <c r="KXP110" s="153"/>
      <c r="KXQ110" s="111"/>
      <c r="KXR110" s="351"/>
      <c r="KXS110" s="138"/>
      <c r="KXT110" s="153"/>
      <c r="KXU110" s="111"/>
      <c r="KXV110" s="351"/>
      <c r="KXW110" s="138"/>
      <c r="KXX110" s="153"/>
      <c r="KXY110" s="111"/>
      <c r="KXZ110" s="351"/>
      <c r="KYA110" s="138"/>
      <c r="KYB110" s="153"/>
      <c r="KYC110" s="111"/>
      <c r="KYD110" s="351"/>
      <c r="KYE110" s="138"/>
      <c r="KYF110" s="153"/>
      <c r="KYG110" s="111"/>
      <c r="KYH110" s="351"/>
      <c r="KYI110" s="138"/>
      <c r="KYJ110" s="153"/>
      <c r="KYK110" s="111"/>
      <c r="KYL110" s="351"/>
      <c r="KYM110" s="138"/>
      <c r="KYN110" s="153"/>
      <c r="KYO110" s="111"/>
      <c r="KYP110" s="351"/>
      <c r="KYQ110" s="138"/>
      <c r="KYR110" s="153"/>
      <c r="KYS110" s="111"/>
      <c r="KYT110" s="351"/>
      <c r="KYU110" s="138"/>
      <c r="KYV110" s="153"/>
      <c r="KYW110" s="111"/>
      <c r="KYX110" s="351"/>
      <c r="KYY110" s="138"/>
      <c r="KYZ110" s="153"/>
      <c r="KZA110" s="111"/>
      <c r="KZB110" s="351"/>
      <c r="KZC110" s="138"/>
      <c r="KZD110" s="153"/>
      <c r="KZE110" s="111"/>
      <c r="KZF110" s="351"/>
      <c r="KZG110" s="138"/>
      <c r="KZH110" s="153"/>
      <c r="KZI110" s="111"/>
      <c r="KZJ110" s="351"/>
      <c r="KZK110" s="138"/>
      <c r="KZL110" s="153"/>
      <c r="KZM110" s="111"/>
      <c r="KZN110" s="351"/>
      <c r="KZO110" s="138"/>
      <c r="KZP110" s="153"/>
      <c r="KZQ110" s="111"/>
      <c r="KZR110" s="351"/>
      <c r="KZS110" s="138"/>
      <c r="KZT110" s="153"/>
      <c r="KZU110" s="111"/>
      <c r="KZV110" s="351"/>
      <c r="KZW110" s="138"/>
      <c r="KZX110" s="153"/>
      <c r="KZY110" s="111"/>
      <c r="KZZ110" s="351"/>
      <c r="LAA110" s="138"/>
      <c r="LAB110" s="153"/>
      <c r="LAC110" s="111"/>
      <c r="LAD110" s="351"/>
      <c r="LAE110" s="138"/>
      <c r="LAF110" s="153"/>
      <c r="LAG110" s="111"/>
      <c r="LAH110" s="351"/>
      <c r="LAI110" s="138"/>
      <c r="LAJ110" s="153"/>
      <c r="LAK110" s="111"/>
      <c r="LAL110" s="351"/>
      <c r="LAM110" s="138"/>
      <c r="LAN110" s="153"/>
      <c r="LAO110" s="111"/>
      <c r="LAP110" s="351"/>
      <c r="LAQ110" s="138"/>
      <c r="LAR110" s="153"/>
      <c r="LAS110" s="111"/>
      <c r="LAT110" s="351"/>
      <c r="LAU110" s="138"/>
      <c r="LAV110" s="153"/>
      <c r="LAW110" s="111"/>
      <c r="LAX110" s="351"/>
      <c r="LAY110" s="138"/>
      <c r="LAZ110" s="153"/>
      <c r="LBA110" s="111"/>
      <c r="LBB110" s="351"/>
      <c r="LBC110" s="138"/>
      <c r="LBD110" s="153"/>
      <c r="LBE110" s="111"/>
      <c r="LBF110" s="351"/>
      <c r="LBG110" s="138"/>
      <c r="LBH110" s="153"/>
      <c r="LBI110" s="111"/>
      <c r="LBJ110" s="351"/>
      <c r="LBK110" s="138"/>
      <c r="LBL110" s="153"/>
      <c r="LBM110" s="111"/>
      <c r="LBN110" s="351"/>
      <c r="LBO110" s="138"/>
      <c r="LBP110" s="153"/>
      <c r="LBQ110" s="111"/>
      <c r="LBR110" s="351"/>
      <c r="LBS110" s="138"/>
      <c r="LBT110" s="153"/>
      <c r="LBU110" s="111"/>
      <c r="LBV110" s="351"/>
      <c r="LBW110" s="138"/>
      <c r="LBX110" s="153"/>
      <c r="LBY110" s="111"/>
      <c r="LBZ110" s="351"/>
      <c r="LCA110" s="138"/>
      <c r="LCB110" s="153"/>
      <c r="LCC110" s="111"/>
      <c r="LCD110" s="351"/>
      <c r="LCE110" s="138"/>
      <c r="LCF110" s="153"/>
      <c r="LCG110" s="111"/>
      <c r="LCH110" s="351"/>
      <c r="LCI110" s="138"/>
      <c r="LCJ110" s="153"/>
      <c r="LCK110" s="111"/>
      <c r="LCL110" s="351"/>
      <c r="LCM110" s="138"/>
      <c r="LCN110" s="153"/>
      <c r="LCO110" s="111"/>
      <c r="LCP110" s="351"/>
      <c r="LCQ110" s="138"/>
      <c r="LCR110" s="153"/>
      <c r="LCS110" s="111"/>
      <c r="LCT110" s="351"/>
      <c r="LCU110" s="138"/>
      <c r="LCV110" s="153"/>
      <c r="LCW110" s="111"/>
      <c r="LCX110" s="351"/>
      <c r="LCY110" s="138"/>
      <c r="LCZ110" s="153"/>
      <c r="LDA110" s="111"/>
      <c r="LDB110" s="351"/>
      <c r="LDC110" s="138"/>
      <c r="LDD110" s="153"/>
      <c r="LDE110" s="111"/>
      <c r="LDF110" s="351"/>
      <c r="LDG110" s="138"/>
      <c r="LDH110" s="153"/>
      <c r="LDI110" s="111"/>
      <c r="LDJ110" s="351"/>
      <c r="LDK110" s="138"/>
      <c r="LDL110" s="153"/>
      <c r="LDM110" s="111"/>
      <c r="LDN110" s="351"/>
      <c r="LDO110" s="138"/>
      <c r="LDP110" s="153"/>
      <c r="LDQ110" s="111"/>
      <c r="LDR110" s="351"/>
      <c r="LDS110" s="138"/>
      <c r="LDT110" s="153"/>
      <c r="LDU110" s="111"/>
      <c r="LDV110" s="351"/>
      <c r="LDW110" s="138"/>
      <c r="LDX110" s="153"/>
      <c r="LDY110" s="111"/>
      <c r="LDZ110" s="351"/>
      <c r="LEA110" s="138"/>
      <c r="LEB110" s="153"/>
      <c r="LEC110" s="111"/>
      <c r="LED110" s="351"/>
      <c r="LEE110" s="138"/>
      <c r="LEF110" s="153"/>
      <c r="LEG110" s="111"/>
      <c r="LEH110" s="351"/>
      <c r="LEI110" s="138"/>
      <c r="LEJ110" s="153"/>
      <c r="LEK110" s="111"/>
      <c r="LEL110" s="351"/>
      <c r="LEM110" s="138"/>
      <c r="LEN110" s="153"/>
      <c r="LEO110" s="111"/>
      <c r="LEP110" s="351"/>
      <c r="LEQ110" s="138"/>
      <c r="LER110" s="153"/>
      <c r="LES110" s="111"/>
      <c r="LET110" s="351"/>
      <c r="LEU110" s="138"/>
      <c r="LEV110" s="153"/>
      <c r="LEW110" s="111"/>
      <c r="LEX110" s="351"/>
      <c r="LEY110" s="138"/>
      <c r="LEZ110" s="153"/>
      <c r="LFA110" s="111"/>
      <c r="LFB110" s="351"/>
      <c r="LFC110" s="138"/>
      <c r="LFD110" s="153"/>
      <c r="LFE110" s="111"/>
      <c r="LFF110" s="351"/>
      <c r="LFG110" s="138"/>
      <c r="LFH110" s="153"/>
      <c r="LFI110" s="111"/>
      <c r="LFJ110" s="351"/>
      <c r="LFK110" s="138"/>
      <c r="LFL110" s="153"/>
      <c r="LFM110" s="111"/>
      <c r="LFN110" s="351"/>
      <c r="LFO110" s="138"/>
      <c r="LFP110" s="153"/>
      <c r="LFQ110" s="111"/>
      <c r="LFR110" s="351"/>
      <c r="LFS110" s="138"/>
      <c r="LFT110" s="153"/>
      <c r="LFU110" s="111"/>
      <c r="LFV110" s="351"/>
      <c r="LFW110" s="138"/>
      <c r="LFX110" s="153"/>
      <c r="LFY110" s="111"/>
      <c r="LFZ110" s="351"/>
      <c r="LGA110" s="138"/>
      <c r="LGB110" s="153"/>
      <c r="LGC110" s="111"/>
      <c r="LGD110" s="351"/>
      <c r="LGE110" s="138"/>
      <c r="LGF110" s="153"/>
      <c r="LGG110" s="111"/>
      <c r="LGH110" s="351"/>
      <c r="LGI110" s="138"/>
      <c r="LGJ110" s="153"/>
      <c r="LGK110" s="111"/>
      <c r="LGL110" s="351"/>
      <c r="LGM110" s="138"/>
      <c r="LGN110" s="153"/>
      <c r="LGO110" s="111"/>
      <c r="LGP110" s="351"/>
      <c r="LGQ110" s="138"/>
      <c r="LGR110" s="153"/>
      <c r="LGS110" s="111"/>
      <c r="LGT110" s="351"/>
      <c r="LGU110" s="138"/>
      <c r="LGV110" s="153"/>
      <c r="LGW110" s="111"/>
      <c r="LGX110" s="351"/>
      <c r="LGY110" s="138"/>
      <c r="LGZ110" s="153"/>
      <c r="LHA110" s="111"/>
      <c r="LHB110" s="351"/>
      <c r="LHC110" s="138"/>
      <c r="LHD110" s="153"/>
      <c r="LHE110" s="111"/>
      <c r="LHF110" s="351"/>
      <c r="LHG110" s="138"/>
      <c r="LHH110" s="153"/>
      <c r="LHI110" s="111"/>
      <c r="LHJ110" s="351"/>
      <c r="LHK110" s="138"/>
      <c r="LHL110" s="153"/>
      <c r="LHM110" s="111"/>
      <c r="LHN110" s="351"/>
      <c r="LHO110" s="138"/>
      <c r="LHP110" s="153"/>
      <c r="LHQ110" s="111"/>
      <c r="LHR110" s="351"/>
      <c r="LHS110" s="138"/>
      <c r="LHT110" s="153"/>
      <c r="LHU110" s="111"/>
      <c r="LHV110" s="351"/>
      <c r="LHW110" s="138"/>
      <c r="LHX110" s="153"/>
      <c r="LHY110" s="111"/>
      <c r="LHZ110" s="351"/>
      <c r="LIA110" s="138"/>
      <c r="LIB110" s="153"/>
      <c r="LIC110" s="111"/>
      <c r="LID110" s="351"/>
      <c r="LIE110" s="138"/>
      <c r="LIF110" s="153"/>
      <c r="LIG110" s="111"/>
      <c r="LIH110" s="351"/>
      <c r="LII110" s="138"/>
      <c r="LIJ110" s="153"/>
      <c r="LIK110" s="111"/>
      <c r="LIL110" s="351"/>
      <c r="LIM110" s="138"/>
      <c r="LIN110" s="153"/>
      <c r="LIO110" s="111"/>
      <c r="LIP110" s="351"/>
      <c r="LIQ110" s="138"/>
      <c r="LIR110" s="153"/>
      <c r="LIS110" s="111"/>
      <c r="LIT110" s="351"/>
      <c r="LIU110" s="138"/>
      <c r="LIV110" s="153"/>
      <c r="LIW110" s="111"/>
      <c r="LIX110" s="351"/>
      <c r="LIY110" s="138"/>
      <c r="LIZ110" s="153"/>
      <c r="LJA110" s="111"/>
      <c r="LJB110" s="351"/>
      <c r="LJC110" s="138"/>
      <c r="LJD110" s="153"/>
      <c r="LJE110" s="111"/>
      <c r="LJF110" s="351"/>
      <c r="LJG110" s="138"/>
      <c r="LJH110" s="153"/>
      <c r="LJI110" s="111"/>
      <c r="LJJ110" s="351"/>
      <c r="LJK110" s="138"/>
      <c r="LJL110" s="153"/>
      <c r="LJM110" s="111"/>
      <c r="LJN110" s="351"/>
      <c r="LJO110" s="138"/>
      <c r="LJP110" s="153"/>
      <c r="LJQ110" s="111"/>
      <c r="LJR110" s="351"/>
      <c r="LJS110" s="138"/>
      <c r="LJT110" s="153"/>
      <c r="LJU110" s="111"/>
      <c r="LJV110" s="351"/>
      <c r="LJW110" s="138"/>
      <c r="LJX110" s="153"/>
      <c r="LJY110" s="111"/>
      <c r="LJZ110" s="351"/>
      <c r="LKA110" s="138"/>
      <c r="LKB110" s="153"/>
      <c r="LKC110" s="111"/>
      <c r="LKD110" s="351"/>
      <c r="LKE110" s="138"/>
      <c r="LKF110" s="153"/>
      <c r="LKG110" s="111"/>
      <c r="LKH110" s="351"/>
      <c r="LKI110" s="138"/>
      <c r="LKJ110" s="153"/>
      <c r="LKK110" s="111"/>
      <c r="LKL110" s="351"/>
      <c r="LKM110" s="138"/>
      <c r="LKN110" s="153"/>
      <c r="LKO110" s="111"/>
      <c r="LKP110" s="351"/>
      <c r="LKQ110" s="138"/>
      <c r="LKR110" s="153"/>
      <c r="LKS110" s="111"/>
      <c r="LKT110" s="351"/>
      <c r="LKU110" s="138"/>
      <c r="LKV110" s="153"/>
      <c r="LKW110" s="111"/>
      <c r="LKX110" s="351"/>
      <c r="LKY110" s="138"/>
      <c r="LKZ110" s="153"/>
      <c r="LLA110" s="111"/>
      <c r="LLB110" s="351"/>
      <c r="LLC110" s="138"/>
      <c r="LLD110" s="153"/>
      <c r="LLE110" s="111"/>
      <c r="LLF110" s="351"/>
      <c r="LLG110" s="138"/>
      <c r="LLH110" s="153"/>
      <c r="LLI110" s="111"/>
      <c r="LLJ110" s="351"/>
      <c r="LLK110" s="138"/>
      <c r="LLL110" s="153"/>
      <c r="LLM110" s="111"/>
      <c r="LLN110" s="351"/>
      <c r="LLO110" s="138"/>
      <c r="LLP110" s="153"/>
      <c r="LLQ110" s="111"/>
      <c r="LLR110" s="351"/>
      <c r="LLS110" s="138"/>
      <c r="LLT110" s="153"/>
      <c r="LLU110" s="111"/>
      <c r="LLV110" s="351"/>
      <c r="LLW110" s="138"/>
      <c r="LLX110" s="153"/>
      <c r="LLY110" s="111"/>
      <c r="LLZ110" s="351"/>
      <c r="LMA110" s="138"/>
      <c r="LMB110" s="153"/>
      <c r="LMC110" s="111"/>
      <c r="LMD110" s="351"/>
      <c r="LME110" s="138"/>
      <c r="LMF110" s="153"/>
      <c r="LMG110" s="111"/>
      <c r="LMH110" s="351"/>
      <c r="LMI110" s="138"/>
      <c r="LMJ110" s="153"/>
      <c r="LMK110" s="111"/>
      <c r="LML110" s="351"/>
      <c r="LMM110" s="138"/>
      <c r="LMN110" s="153"/>
      <c r="LMO110" s="111"/>
      <c r="LMP110" s="351"/>
      <c r="LMQ110" s="138"/>
      <c r="LMR110" s="153"/>
      <c r="LMS110" s="111"/>
      <c r="LMT110" s="351"/>
      <c r="LMU110" s="138"/>
      <c r="LMV110" s="153"/>
      <c r="LMW110" s="111"/>
      <c r="LMX110" s="351"/>
      <c r="LMY110" s="138"/>
      <c r="LMZ110" s="153"/>
      <c r="LNA110" s="111"/>
      <c r="LNB110" s="351"/>
      <c r="LNC110" s="138"/>
      <c r="LND110" s="153"/>
      <c r="LNE110" s="111"/>
      <c r="LNF110" s="351"/>
      <c r="LNG110" s="138"/>
      <c r="LNH110" s="153"/>
      <c r="LNI110" s="111"/>
      <c r="LNJ110" s="351"/>
      <c r="LNK110" s="138"/>
      <c r="LNL110" s="153"/>
      <c r="LNM110" s="111"/>
      <c r="LNN110" s="351"/>
      <c r="LNO110" s="138"/>
      <c r="LNP110" s="153"/>
      <c r="LNQ110" s="111"/>
      <c r="LNR110" s="351"/>
      <c r="LNS110" s="138"/>
      <c r="LNT110" s="153"/>
      <c r="LNU110" s="111"/>
      <c r="LNV110" s="351"/>
      <c r="LNW110" s="138"/>
      <c r="LNX110" s="153"/>
      <c r="LNY110" s="111"/>
      <c r="LNZ110" s="351"/>
      <c r="LOA110" s="138"/>
      <c r="LOB110" s="153"/>
      <c r="LOC110" s="111"/>
      <c r="LOD110" s="351"/>
      <c r="LOE110" s="138"/>
      <c r="LOF110" s="153"/>
      <c r="LOG110" s="111"/>
      <c r="LOH110" s="351"/>
      <c r="LOI110" s="138"/>
      <c r="LOJ110" s="153"/>
      <c r="LOK110" s="111"/>
      <c r="LOL110" s="351"/>
      <c r="LOM110" s="138"/>
      <c r="LON110" s="153"/>
      <c r="LOO110" s="111"/>
      <c r="LOP110" s="351"/>
      <c r="LOQ110" s="138"/>
      <c r="LOR110" s="153"/>
      <c r="LOS110" s="111"/>
      <c r="LOT110" s="351"/>
      <c r="LOU110" s="138"/>
      <c r="LOV110" s="153"/>
      <c r="LOW110" s="111"/>
      <c r="LOX110" s="351"/>
      <c r="LOY110" s="138"/>
      <c r="LOZ110" s="153"/>
      <c r="LPA110" s="111"/>
      <c r="LPB110" s="351"/>
      <c r="LPC110" s="138"/>
      <c r="LPD110" s="153"/>
      <c r="LPE110" s="111"/>
      <c r="LPF110" s="351"/>
      <c r="LPG110" s="138"/>
      <c r="LPH110" s="153"/>
      <c r="LPI110" s="111"/>
      <c r="LPJ110" s="351"/>
      <c r="LPK110" s="138"/>
      <c r="LPL110" s="153"/>
      <c r="LPM110" s="111"/>
      <c r="LPN110" s="351"/>
      <c r="LPO110" s="138"/>
      <c r="LPP110" s="153"/>
      <c r="LPQ110" s="111"/>
      <c r="LPR110" s="351"/>
      <c r="LPS110" s="138"/>
      <c r="LPT110" s="153"/>
      <c r="LPU110" s="111"/>
      <c r="LPV110" s="351"/>
      <c r="LPW110" s="138"/>
      <c r="LPX110" s="153"/>
      <c r="LPY110" s="111"/>
      <c r="LPZ110" s="351"/>
      <c r="LQA110" s="138"/>
      <c r="LQB110" s="153"/>
      <c r="LQC110" s="111"/>
      <c r="LQD110" s="351"/>
      <c r="LQE110" s="138"/>
      <c r="LQF110" s="153"/>
      <c r="LQG110" s="111"/>
      <c r="LQH110" s="351"/>
      <c r="LQI110" s="138"/>
      <c r="LQJ110" s="153"/>
      <c r="LQK110" s="111"/>
      <c r="LQL110" s="351"/>
      <c r="LQM110" s="138"/>
      <c r="LQN110" s="153"/>
      <c r="LQO110" s="111"/>
      <c r="LQP110" s="351"/>
      <c r="LQQ110" s="138"/>
      <c r="LQR110" s="153"/>
      <c r="LQS110" s="111"/>
      <c r="LQT110" s="351"/>
      <c r="LQU110" s="138"/>
      <c r="LQV110" s="153"/>
      <c r="LQW110" s="111"/>
      <c r="LQX110" s="351"/>
      <c r="LQY110" s="138"/>
      <c r="LQZ110" s="153"/>
      <c r="LRA110" s="111"/>
      <c r="LRB110" s="351"/>
      <c r="LRC110" s="138"/>
      <c r="LRD110" s="153"/>
      <c r="LRE110" s="111"/>
      <c r="LRF110" s="351"/>
      <c r="LRG110" s="138"/>
      <c r="LRH110" s="153"/>
      <c r="LRI110" s="111"/>
      <c r="LRJ110" s="351"/>
      <c r="LRK110" s="138"/>
      <c r="LRL110" s="153"/>
      <c r="LRM110" s="111"/>
      <c r="LRN110" s="351"/>
      <c r="LRO110" s="138"/>
      <c r="LRP110" s="153"/>
      <c r="LRQ110" s="111"/>
      <c r="LRR110" s="351"/>
      <c r="LRS110" s="138"/>
      <c r="LRT110" s="153"/>
      <c r="LRU110" s="111"/>
      <c r="LRV110" s="351"/>
      <c r="LRW110" s="138"/>
      <c r="LRX110" s="153"/>
      <c r="LRY110" s="111"/>
      <c r="LRZ110" s="351"/>
      <c r="LSA110" s="138"/>
      <c r="LSB110" s="153"/>
      <c r="LSC110" s="111"/>
      <c r="LSD110" s="351"/>
      <c r="LSE110" s="138"/>
      <c r="LSF110" s="153"/>
      <c r="LSG110" s="111"/>
      <c r="LSH110" s="351"/>
      <c r="LSI110" s="138"/>
      <c r="LSJ110" s="153"/>
      <c r="LSK110" s="111"/>
      <c r="LSL110" s="351"/>
      <c r="LSM110" s="138"/>
      <c r="LSN110" s="153"/>
      <c r="LSO110" s="111"/>
      <c r="LSP110" s="351"/>
      <c r="LSQ110" s="138"/>
      <c r="LSR110" s="153"/>
      <c r="LSS110" s="111"/>
      <c r="LST110" s="351"/>
      <c r="LSU110" s="138"/>
      <c r="LSV110" s="153"/>
      <c r="LSW110" s="111"/>
      <c r="LSX110" s="351"/>
      <c r="LSY110" s="138"/>
      <c r="LSZ110" s="153"/>
      <c r="LTA110" s="111"/>
      <c r="LTB110" s="351"/>
      <c r="LTC110" s="138"/>
      <c r="LTD110" s="153"/>
      <c r="LTE110" s="111"/>
      <c r="LTF110" s="351"/>
      <c r="LTG110" s="138"/>
      <c r="LTH110" s="153"/>
      <c r="LTI110" s="111"/>
      <c r="LTJ110" s="351"/>
      <c r="LTK110" s="138"/>
      <c r="LTL110" s="153"/>
      <c r="LTM110" s="111"/>
      <c r="LTN110" s="351"/>
      <c r="LTO110" s="138"/>
      <c r="LTP110" s="153"/>
      <c r="LTQ110" s="111"/>
      <c r="LTR110" s="351"/>
      <c r="LTS110" s="138"/>
      <c r="LTT110" s="153"/>
      <c r="LTU110" s="111"/>
      <c r="LTV110" s="351"/>
      <c r="LTW110" s="138"/>
      <c r="LTX110" s="153"/>
      <c r="LTY110" s="111"/>
      <c r="LTZ110" s="351"/>
      <c r="LUA110" s="138"/>
      <c r="LUB110" s="153"/>
      <c r="LUC110" s="111"/>
      <c r="LUD110" s="351"/>
      <c r="LUE110" s="138"/>
      <c r="LUF110" s="153"/>
      <c r="LUG110" s="111"/>
      <c r="LUH110" s="351"/>
      <c r="LUI110" s="138"/>
      <c r="LUJ110" s="153"/>
      <c r="LUK110" s="111"/>
      <c r="LUL110" s="351"/>
      <c r="LUM110" s="138"/>
      <c r="LUN110" s="153"/>
      <c r="LUO110" s="111"/>
      <c r="LUP110" s="351"/>
      <c r="LUQ110" s="138"/>
      <c r="LUR110" s="153"/>
      <c r="LUS110" s="111"/>
      <c r="LUT110" s="351"/>
      <c r="LUU110" s="138"/>
      <c r="LUV110" s="153"/>
      <c r="LUW110" s="111"/>
      <c r="LUX110" s="351"/>
      <c r="LUY110" s="138"/>
      <c r="LUZ110" s="153"/>
      <c r="LVA110" s="111"/>
      <c r="LVB110" s="351"/>
      <c r="LVC110" s="138"/>
      <c r="LVD110" s="153"/>
      <c r="LVE110" s="111"/>
      <c r="LVF110" s="351"/>
      <c r="LVG110" s="138"/>
      <c r="LVH110" s="153"/>
      <c r="LVI110" s="111"/>
      <c r="LVJ110" s="351"/>
      <c r="LVK110" s="138"/>
      <c r="LVL110" s="153"/>
      <c r="LVM110" s="111"/>
      <c r="LVN110" s="351"/>
      <c r="LVO110" s="138"/>
      <c r="LVP110" s="153"/>
      <c r="LVQ110" s="111"/>
      <c r="LVR110" s="351"/>
      <c r="LVS110" s="138"/>
      <c r="LVT110" s="153"/>
      <c r="LVU110" s="111"/>
      <c r="LVV110" s="351"/>
      <c r="LVW110" s="138"/>
      <c r="LVX110" s="153"/>
      <c r="LVY110" s="111"/>
      <c r="LVZ110" s="351"/>
      <c r="LWA110" s="138"/>
      <c r="LWB110" s="153"/>
      <c r="LWC110" s="111"/>
      <c r="LWD110" s="351"/>
      <c r="LWE110" s="138"/>
      <c r="LWF110" s="153"/>
      <c r="LWG110" s="111"/>
      <c r="LWH110" s="351"/>
      <c r="LWI110" s="138"/>
      <c r="LWJ110" s="153"/>
      <c r="LWK110" s="111"/>
      <c r="LWL110" s="351"/>
      <c r="LWM110" s="138"/>
      <c r="LWN110" s="153"/>
      <c r="LWO110" s="111"/>
      <c r="LWP110" s="351"/>
      <c r="LWQ110" s="138"/>
      <c r="LWR110" s="153"/>
      <c r="LWS110" s="111"/>
      <c r="LWT110" s="351"/>
      <c r="LWU110" s="138"/>
      <c r="LWV110" s="153"/>
      <c r="LWW110" s="111"/>
      <c r="LWX110" s="351"/>
      <c r="LWY110" s="138"/>
      <c r="LWZ110" s="153"/>
      <c r="LXA110" s="111"/>
      <c r="LXB110" s="351"/>
      <c r="LXC110" s="138"/>
      <c r="LXD110" s="153"/>
      <c r="LXE110" s="111"/>
      <c r="LXF110" s="351"/>
      <c r="LXG110" s="138"/>
      <c r="LXH110" s="153"/>
      <c r="LXI110" s="111"/>
      <c r="LXJ110" s="351"/>
      <c r="LXK110" s="138"/>
      <c r="LXL110" s="153"/>
      <c r="LXM110" s="111"/>
      <c r="LXN110" s="351"/>
      <c r="LXO110" s="138"/>
      <c r="LXP110" s="153"/>
      <c r="LXQ110" s="111"/>
      <c r="LXR110" s="351"/>
      <c r="LXS110" s="138"/>
      <c r="LXT110" s="153"/>
      <c r="LXU110" s="111"/>
      <c r="LXV110" s="351"/>
      <c r="LXW110" s="138"/>
      <c r="LXX110" s="153"/>
      <c r="LXY110" s="111"/>
      <c r="LXZ110" s="351"/>
      <c r="LYA110" s="138"/>
      <c r="LYB110" s="153"/>
      <c r="LYC110" s="111"/>
      <c r="LYD110" s="351"/>
      <c r="LYE110" s="138"/>
      <c r="LYF110" s="153"/>
      <c r="LYG110" s="111"/>
      <c r="LYH110" s="351"/>
      <c r="LYI110" s="138"/>
      <c r="LYJ110" s="153"/>
      <c r="LYK110" s="111"/>
      <c r="LYL110" s="351"/>
      <c r="LYM110" s="138"/>
      <c r="LYN110" s="153"/>
      <c r="LYO110" s="111"/>
      <c r="LYP110" s="351"/>
      <c r="LYQ110" s="138"/>
      <c r="LYR110" s="153"/>
      <c r="LYS110" s="111"/>
      <c r="LYT110" s="351"/>
      <c r="LYU110" s="138"/>
      <c r="LYV110" s="153"/>
      <c r="LYW110" s="111"/>
      <c r="LYX110" s="351"/>
      <c r="LYY110" s="138"/>
      <c r="LYZ110" s="153"/>
      <c r="LZA110" s="111"/>
      <c r="LZB110" s="351"/>
      <c r="LZC110" s="138"/>
      <c r="LZD110" s="153"/>
      <c r="LZE110" s="111"/>
      <c r="LZF110" s="351"/>
      <c r="LZG110" s="138"/>
      <c r="LZH110" s="153"/>
      <c r="LZI110" s="111"/>
      <c r="LZJ110" s="351"/>
      <c r="LZK110" s="138"/>
      <c r="LZL110" s="153"/>
      <c r="LZM110" s="111"/>
      <c r="LZN110" s="351"/>
      <c r="LZO110" s="138"/>
      <c r="LZP110" s="153"/>
      <c r="LZQ110" s="111"/>
      <c r="LZR110" s="351"/>
      <c r="LZS110" s="138"/>
      <c r="LZT110" s="153"/>
      <c r="LZU110" s="111"/>
      <c r="LZV110" s="351"/>
      <c r="LZW110" s="138"/>
      <c r="LZX110" s="153"/>
      <c r="LZY110" s="111"/>
      <c r="LZZ110" s="351"/>
      <c r="MAA110" s="138"/>
      <c r="MAB110" s="153"/>
      <c r="MAC110" s="111"/>
      <c r="MAD110" s="351"/>
      <c r="MAE110" s="138"/>
      <c r="MAF110" s="153"/>
      <c r="MAG110" s="111"/>
      <c r="MAH110" s="351"/>
      <c r="MAI110" s="138"/>
      <c r="MAJ110" s="153"/>
      <c r="MAK110" s="111"/>
      <c r="MAL110" s="351"/>
      <c r="MAM110" s="138"/>
      <c r="MAN110" s="153"/>
      <c r="MAO110" s="111"/>
      <c r="MAP110" s="351"/>
      <c r="MAQ110" s="138"/>
      <c r="MAR110" s="153"/>
      <c r="MAS110" s="111"/>
      <c r="MAT110" s="351"/>
      <c r="MAU110" s="138"/>
      <c r="MAV110" s="153"/>
      <c r="MAW110" s="111"/>
      <c r="MAX110" s="351"/>
      <c r="MAY110" s="138"/>
      <c r="MAZ110" s="153"/>
      <c r="MBA110" s="111"/>
      <c r="MBB110" s="351"/>
      <c r="MBC110" s="138"/>
      <c r="MBD110" s="153"/>
      <c r="MBE110" s="111"/>
      <c r="MBF110" s="351"/>
      <c r="MBG110" s="138"/>
      <c r="MBH110" s="153"/>
      <c r="MBI110" s="111"/>
      <c r="MBJ110" s="351"/>
      <c r="MBK110" s="138"/>
      <c r="MBL110" s="153"/>
      <c r="MBM110" s="111"/>
      <c r="MBN110" s="351"/>
      <c r="MBO110" s="138"/>
      <c r="MBP110" s="153"/>
      <c r="MBQ110" s="111"/>
      <c r="MBR110" s="351"/>
      <c r="MBS110" s="138"/>
      <c r="MBT110" s="153"/>
      <c r="MBU110" s="111"/>
      <c r="MBV110" s="351"/>
      <c r="MBW110" s="138"/>
      <c r="MBX110" s="153"/>
      <c r="MBY110" s="111"/>
      <c r="MBZ110" s="351"/>
      <c r="MCA110" s="138"/>
      <c r="MCB110" s="153"/>
      <c r="MCC110" s="111"/>
      <c r="MCD110" s="351"/>
      <c r="MCE110" s="138"/>
      <c r="MCF110" s="153"/>
      <c r="MCG110" s="111"/>
      <c r="MCH110" s="351"/>
      <c r="MCI110" s="138"/>
      <c r="MCJ110" s="153"/>
      <c r="MCK110" s="111"/>
      <c r="MCL110" s="351"/>
      <c r="MCM110" s="138"/>
      <c r="MCN110" s="153"/>
      <c r="MCO110" s="111"/>
      <c r="MCP110" s="351"/>
      <c r="MCQ110" s="138"/>
      <c r="MCR110" s="153"/>
      <c r="MCS110" s="111"/>
      <c r="MCT110" s="351"/>
      <c r="MCU110" s="138"/>
      <c r="MCV110" s="153"/>
      <c r="MCW110" s="111"/>
      <c r="MCX110" s="351"/>
      <c r="MCY110" s="138"/>
      <c r="MCZ110" s="153"/>
      <c r="MDA110" s="111"/>
      <c r="MDB110" s="351"/>
      <c r="MDC110" s="138"/>
      <c r="MDD110" s="153"/>
      <c r="MDE110" s="111"/>
      <c r="MDF110" s="351"/>
      <c r="MDG110" s="138"/>
      <c r="MDH110" s="153"/>
      <c r="MDI110" s="111"/>
      <c r="MDJ110" s="351"/>
      <c r="MDK110" s="138"/>
      <c r="MDL110" s="153"/>
      <c r="MDM110" s="111"/>
      <c r="MDN110" s="351"/>
      <c r="MDO110" s="138"/>
      <c r="MDP110" s="153"/>
      <c r="MDQ110" s="111"/>
      <c r="MDR110" s="351"/>
      <c r="MDS110" s="138"/>
      <c r="MDT110" s="153"/>
      <c r="MDU110" s="111"/>
      <c r="MDV110" s="351"/>
      <c r="MDW110" s="138"/>
      <c r="MDX110" s="153"/>
      <c r="MDY110" s="111"/>
      <c r="MDZ110" s="351"/>
      <c r="MEA110" s="138"/>
      <c r="MEB110" s="153"/>
      <c r="MEC110" s="111"/>
      <c r="MED110" s="351"/>
      <c r="MEE110" s="138"/>
      <c r="MEF110" s="153"/>
      <c r="MEG110" s="111"/>
      <c r="MEH110" s="351"/>
      <c r="MEI110" s="138"/>
      <c r="MEJ110" s="153"/>
      <c r="MEK110" s="111"/>
      <c r="MEL110" s="351"/>
      <c r="MEM110" s="138"/>
      <c r="MEN110" s="153"/>
      <c r="MEO110" s="111"/>
      <c r="MEP110" s="351"/>
      <c r="MEQ110" s="138"/>
      <c r="MER110" s="153"/>
      <c r="MES110" s="111"/>
      <c r="MET110" s="351"/>
      <c r="MEU110" s="138"/>
      <c r="MEV110" s="153"/>
      <c r="MEW110" s="111"/>
      <c r="MEX110" s="351"/>
      <c r="MEY110" s="138"/>
      <c r="MEZ110" s="153"/>
      <c r="MFA110" s="111"/>
      <c r="MFB110" s="351"/>
      <c r="MFC110" s="138"/>
      <c r="MFD110" s="153"/>
      <c r="MFE110" s="111"/>
      <c r="MFF110" s="351"/>
      <c r="MFG110" s="138"/>
      <c r="MFH110" s="153"/>
      <c r="MFI110" s="111"/>
      <c r="MFJ110" s="351"/>
      <c r="MFK110" s="138"/>
      <c r="MFL110" s="153"/>
      <c r="MFM110" s="111"/>
      <c r="MFN110" s="351"/>
      <c r="MFO110" s="138"/>
      <c r="MFP110" s="153"/>
      <c r="MFQ110" s="111"/>
      <c r="MFR110" s="351"/>
      <c r="MFS110" s="138"/>
      <c r="MFT110" s="153"/>
      <c r="MFU110" s="111"/>
      <c r="MFV110" s="351"/>
      <c r="MFW110" s="138"/>
      <c r="MFX110" s="153"/>
      <c r="MFY110" s="111"/>
      <c r="MFZ110" s="351"/>
      <c r="MGA110" s="138"/>
      <c r="MGB110" s="153"/>
      <c r="MGC110" s="111"/>
      <c r="MGD110" s="351"/>
      <c r="MGE110" s="138"/>
      <c r="MGF110" s="153"/>
      <c r="MGG110" s="111"/>
      <c r="MGH110" s="351"/>
      <c r="MGI110" s="138"/>
      <c r="MGJ110" s="153"/>
      <c r="MGK110" s="111"/>
      <c r="MGL110" s="351"/>
      <c r="MGM110" s="138"/>
      <c r="MGN110" s="153"/>
      <c r="MGO110" s="111"/>
      <c r="MGP110" s="351"/>
      <c r="MGQ110" s="138"/>
      <c r="MGR110" s="153"/>
      <c r="MGS110" s="111"/>
      <c r="MGT110" s="351"/>
      <c r="MGU110" s="138"/>
      <c r="MGV110" s="153"/>
      <c r="MGW110" s="111"/>
      <c r="MGX110" s="351"/>
      <c r="MGY110" s="138"/>
      <c r="MGZ110" s="153"/>
      <c r="MHA110" s="111"/>
      <c r="MHB110" s="351"/>
      <c r="MHC110" s="138"/>
      <c r="MHD110" s="153"/>
      <c r="MHE110" s="111"/>
      <c r="MHF110" s="351"/>
      <c r="MHG110" s="138"/>
      <c r="MHH110" s="153"/>
      <c r="MHI110" s="111"/>
      <c r="MHJ110" s="351"/>
      <c r="MHK110" s="138"/>
      <c r="MHL110" s="153"/>
      <c r="MHM110" s="111"/>
      <c r="MHN110" s="351"/>
      <c r="MHO110" s="138"/>
      <c r="MHP110" s="153"/>
      <c r="MHQ110" s="111"/>
      <c r="MHR110" s="351"/>
      <c r="MHS110" s="138"/>
      <c r="MHT110" s="153"/>
      <c r="MHU110" s="111"/>
      <c r="MHV110" s="351"/>
      <c r="MHW110" s="138"/>
      <c r="MHX110" s="153"/>
      <c r="MHY110" s="111"/>
      <c r="MHZ110" s="351"/>
      <c r="MIA110" s="138"/>
      <c r="MIB110" s="153"/>
      <c r="MIC110" s="111"/>
      <c r="MID110" s="351"/>
      <c r="MIE110" s="138"/>
      <c r="MIF110" s="153"/>
      <c r="MIG110" s="111"/>
      <c r="MIH110" s="351"/>
      <c r="MII110" s="138"/>
      <c r="MIJ110" s="153"/>
      <c r="MIK110" s="111"/>
      <c r="MIL110" s="351"/>
      <c r="MIM110" s="138"/>
      <c r="MIN110" s="153"/>
      <c r="MIO110" s="111"/>
      <c r="MIP110" s="351"/>
      <c r="MIQ110" s="138"/>
      <c r="MIR110" s="153"/>
      <c r="MIS110" s="111"/>
      <c r="MIT110" s="351"/>
      <c r="MIU110" s="138"/>
      <c r="MIV110" s="153"/>
      <c r="MIW110" s="111"/>
      <c r="MIX110" s="351"/>
      <c r="MIY110" s="138"/>
      <c r="MIZ110" s="153"/>
      <c r="MJA110" s="111"/>
      <c r="MJB110" s="351"/>
      <c r="MJC110" s="138"/>
      <c r="MJD110" s="153"/>
      <c r="MJE110" s="111"/>
      <c r="MJF110" s="351"/>
      <c r="MJG110" s="138"/>
      <c r="MJH110" s="153"/>
      <c r="MJI110" s="111"/>
      <c r="MJJ110" s="351"/>
      <c r="MJK110" s="138"/>
      <c r="MJL110" s="153"/>
      <c r="MJM110" s="111"/>
      <c r="MJN110" s="351"/>
      <c r="MJO110" s="138"/>
      <c r="MJP110" s="153"/>
      <c r="MJQ110" s="111"/>
      <c r="MJR110" s="351"/>
      <c r="MJS110" s="138"/>
      <c r="MJT110" s="153"/>
      <c r="MJU110" s="111"/>
      <c r="MJV110" s="351"/>
      <c r="MJW110" s="138"/>
      <c r="MJX110" s="153"/>
      <c r="MJY110" s="111"/>
      <c r="MJZ110" s="351"/>
      <c r="MKA110" s="138"/>
      <c r="MKB110" s="153"/>
      <c r="MKC110" s="111"/>
      <c r="MKD110" s="351"/>
      <c r="MKE110" s="138"/>
      <c r="MKF110" s="153"/>
      <c r="MKG110" s="111"/>
      <c r="MKH110" s="351"/>
      <c r="MKI110" s="138"/>
      <c r="MKJ110" s="153"/>
      <c r="MKK110" s="111"/>
      <c r="MKL110" s="351"/>
      <c r="MKM110" s="138"/>
      <c r="MKN110" s="153"/>
      <c r="MKO110" s="111"/>
      <c r="MKP110" s="351"/>
      <c r="MKQ110" s="138"/>
      <c r="MKR110" s="153"/>
      <c r="MKS110" s="111"/>
      <c r="MKT110" s="351"/>
      <c r="MKU110" s="138"/>
      <c r="MKV110" s="153"/>
      <c r="MKW110" s="111"/>
      <c r="MKX110" s="351"/>
      <c r="MKY110" s="138"/>
      <c r="MKZ110" s="153"/>
      <c r="MLA110" s="111"/>
      <c r="MLB110" s="351"/>
      <c r="MLC110" s="138"/>
      <c r="MLD110" s="153"/>
      <c r="MLE110" s="111"/>
      <c r="MLF110" s="351"/>
      <c r="MLG110" s="138"/>
      <c r="MLH110" s="153"/>
      <c r="MLI110" s="111"/>
      <c r="MLJ110" s="351"/>
      <c r="MLK110" s="138"/>
      <c r="MLL110" s="153"/>
      <c r="MLM110" s="111"/>
      <c r="MLN110" s="351"/>
      <c r="MLO110" s="138"/>
      <c r="MLP110" s="153"/>
      <c r="MLQ110" s="111"/>
      <c r="MLR110" s="351"/>
      <c r="MLS110" s="138"/>
      <c r="MLT110" s="153"/>
      <c r="MLU110" s="111"/>
      <c r="MLV110" s="351"/>
      <c r="MLW110" s="138"/>
      <c r="MLX110" s="153"/>
      <c r="MLY110" s="111"/>
      <c r="MLZ110" s="351"/>
      <c r="MMA110" s="138"/>
      <c r="MMB110" s="153"/>
      <c r="MMC110" s="111"/>
      <c r="MMD110" s="351"/>
      <c r="MME110" s="138"/>
      <c r="MMF110" s="153"/>
      <c r="MMG110" s="111"/>
      <c r="MMH110" s="351"/>
      <c r="MMI110" s="138"/>
      <c r="MMJ110" s="153"/>
      <c r="MMK110" s="111"/>
      <c r="MML110" s="351"/>
      <c r="MMM110" s="138"/>
      <c r="MMN110" s="153"/>
      <c r="MMO110" s="111"/>
      <c r="MMP110" s="351"/>
      <c r="MMQ110" s="138"/>
      <c r="MMR110" s="153"/>
      <c r="MMS110" s="111"/>
      <c r="MMT110" s="351"/>
      <c r="MMU110" s="138"/>
      <c r="MMV110" s="153"/>
      <c r="MMW110" s="111"/>
      <c r="MMX110" s="351"/>
      <c r="MMY110" s="138"/>
      <c r="MMZ110" s="153"/>
      <c r="MNA110" s="111"/>
      <c r="MNB110" s="351"/>
      <c r="MNC110" s="138"/>
      <c r="MND110" s="153"/>
      <c r="MNE110" s="111"/>
      <c r="MNF110" s="351"/>
      <c r="MNG110" s="138"/>
      <c r="MNH110" s="153"/>
      <c r="MNI110" s="111"/>
      <c r="MNJ110" s="351"/>
      <c r="MNK110" s="138"/>
      <c r="MNL110" s="153"/>
      <c r="MNM110" s="111"/>
      <c r="MNN110" s="351"/>
      <c r="MNO110" s="138"/>
      <c r="MNP110" s="153"/>
      <c r="MNQ110" s="111"/>
      <c r="MNR110" s="351"/>
      <c r="MNS110" s="138"/>
      <c r="MNT110" s="153"/>
      <c r="MNU110" s="111"/>
      <c r="MNV110" s="351"/>
      <c r="MNW110" s="138"/>
      <c r="MNX110" s="153"/>
      <c r="MNY110" s="111"/>
      <c r="MNZ110" s="351"/>
      <c r="MOA110" s="138"/>
      <c r="MOB110" s="153"/>
      <c r="MOC110" s="111"/>
      <c r="MOD110" s="351"/>
      <c r="MOE110" s="138"/>
      <c r="MOF110" s="153"/>
      <c r="MOG110" s="111"/>
      <c r="MOH110" s="351"/>
      <c r="MOI110" s="138"/>
      <c r="MOJ110" s="153"/>
      <c r="MOK110" s="111"/>
      <c r="MOL110" s="351"/>
      <c r="MOM110" s="138"/>
      <c r="MON110" s="153"/>
      <c r="MOO110" s="111"/>
      <c r="MOP110" s="351"/>
      <c r="MOQ110" s="138"/>
      <c r="MOR110" s="153"/>
      <c r="MOS110" s="111"/>
      <c r="MOT110" s="351"/>
      <c r="MOU110" s="138"/>
      <c r="MOV110" s="153"/>
      <c r="MOW110" s="111"/>
      <c r="MOX110" s="351"/>
      <c r="MOY110" s="138"/>
      <c r="MOZ110" s="153"/>
      <c r="MPA110" s="111"/>
      <c r="MPB110" s="351"/>
      <c r="MPC110" s="138"/>
      <c r="MPD110" s="153"/>
      <c r="MPE110" s="111"/>
      <c r="MPF110" s="351"/>
      <c r="MPG110" s="138"/>
      <c r="MPH110" s="153"/>
      <c r="MPI110" s="111"/>
      <c r="MPJ110" s="351"/>
      <c r="MPK110" s="138"/>
      <c r="MPL110" s="153"/>
      <c r="MPM110" s="111"/>
      <c r="MPN110" s="351"/>
      <c r="MPO110" s="138"/>
      <c r="MPP110" s="153"/>
      <c r="MPQ110" s="111"/>
      <c r="MPR110" s="351"/>
      <c r="MPS110" s="138"/>
      <c r="MPT110" s="153"/>
      <c r="MPU110" s="111"/>
      <c r="MPV110" s="351"/>
      <c r="MPW110" s="138"/>
      <c r="MPX110" s="153"/>
      <c r="MPY110" s="111"/>
      <c r="MPZ110" s="351"/>
      <c r="MQA110" s="138"/>
      <c r="MQB110" s="153"/>
      <c r="MQC110" s="111"/>
      <c r="MQD110" s="351"/>
      <c r="MQE110" s="138"/>
      <c r="MQF110" s="153"/>
      <c r="MQG110" s="111"/>
      <c r="MQH110" s="351"/>
      <c r="MQI110" s="138"/>
      <c r="MQJ110" s="153"/>
      <c r="MQK110" s="111"/>
      <c r="MQL110" s="351"/>
      <c r="MQM110" s="138"/>
      <c r="MQN110" s="153"/>
      <c r="MQO110" s="111"/>
      <c r="MQP110" s="351"/>
      <c r="MQQ110" s="138"/>
      <c r="MQR110" s="153"/>
      <c r="MQS110" s="111"/>
      <c r="MQT110" s="351"/>
      <c r="MQU110" s="138"/>
      <c r="MQV110" s="153"/>
      <c r="MQW110" s="111"/>
      <c r="MQX110" s="351"/>
      <c r="MQY110" s="138"/>
      <c r="MQZ110" s="153"/>
      <c r="MRA110" s="111"/>
      <c r="MRB110" s="351"/>
      <c r="MRC110" s="138"/>
      <c r="MRD110" s="153"/>
      <c r="MRE110" s="111"/>
      <c r="MRF110" s="351"/>
      <c r="MRG110" s="138"/>
      <c r="MRH110" s="153"/>
      <c r="MRI110" s="111"/>
      <c r="MRJ110" s="351"/>
      <c r="MRK110" s="138"/>
      <c r="MRL110" s="153"/>
      <c r="MRM110" s="111"/>
      <c r="MRN110" s="351"/>
      <c r="MRO110" s="138"/>
      <c r="MRP110" s="153"/>
      <c r="MRQ110" s="111"/>
      <c r="MRR110" s="351"/>
      <c r="MRS110" s="138"/>
      <c r="MRT110" s="153"/>
      <c r="MRU110" s="111"/>
      <c r="MRV110" s="351"/>
      <c r="MRW110" s="138"/>
      <c r="MRX110" s="153"/>
      <c r="MRY110" s="111"/>
      <c r="MRZ110" s="351"/>
      <c r="MSA110" s="138"/>
      <c r="MSB110" s="153"/>
      <c r="MSC110" s="111"/>
      <c r="MSD110" s="351"/>
      <c r="MSE110" s="138"/>
      <c r="MSF110" s="153"/>
      <c r="MSG110" s="111"/>
      <c r="MSH110" s="351"/>
      <c r="MSI110" s="138"/>
      <c r="MSJ110" s="153"/>
      <c r="MSK110" s="111"/>
      <c r="MSL110" s="351"/>
      <c r="MSM110" s="138"/>
      <c r="MSN110" s="153"/>
      <c r="MSO110" s="111"/>
      <c r="MSP110" s="351"/>
      <c r="MSQ110" s="138"/>
      <c r="MSR110" s="153"/>
      <c r="MSS110" s="111"/>
      <c r="MST110" s="351"/>
      <c r="MSU110" s="138"/>
      <c r="MSV110" s="153"/>
      <c r="MSW110" s="111"/>
      <c r="MSX110" s="351"/>
      <c r="MSY110" s="138"/>
      <c r="MSZ110" s="153"/>
      <c r="MTA110" s="111"/>
      <c r="MTB110" s="351"/>
      <c r="MTC110" s="138"/>
      <c r="MTD110" s="153"/>
      <c r="MTE110" s="111"/>
      <c r="MTF110" s="351"/>
      <c r="MTG110" s="138"/>
      <c r="MTH110" s="153"/>
      <c r="MTI110" s="111"/>
      <c r="MTJ110" s="351"/>
      <c r="MTK110" s="138"/>
      <c r="MTL110" s="153"/>
      <c r="MTM110" s="111"/>
      <c r="MTN110" s="351"/>
      <c r="MTO110" s="138"/>
      <c r="MTP110" s="153"/>
      <c r="MTQ110" s="111"/>
      <c r="MTR110" s="351"/>
      <c r="MTS110" s="138"/>
      <c r="MTT110" s="153"/>
      <c r="MTU110" s="111"/>
      <c r="MTV110" s="351"/>
      <c r="MTW110" s="138"/>
      <c r="MTX110" s="153"/>
      <c r="MTY110" s="111"/>
      <c r="MTZ110" s="351"/>
      <c r="MUA110" s="138"/>
      <c r="MUB110" s="153"/>
      <c r="MUC110" s="111"/>
      <c r="MUD110" s="351"/>
      <c r="MUE110" s="138"/>
      <c r="MUF110" s="153"/>
      <c r="MUG110" s="111"/>
      <c r="MUH110" s="351"/>
      <c r="MUI110" s="138"/>
      <c r="MUJ110" s="153"/>
      <c r="MUK110" s="111"/>
      <c r="MUL110" s="351"/>
      <c r="MUM110" s="138"/>
      <c r="MUN110" s="153"/>
      <c r="MUO110" s="111"/>
      <c r="MUP110" s="351"/>
      <c r="MUQ110" s="138"/>
      <c r="MUR110" s="153"/>
      <c r="MUS110" s="111"/>
      <c r="MUT110" s="351"/>
      <c r="MUU110" s="138"/>
      <c r="MUV110" s="153"/>
      <c r="MUW110" s="111"/>
      <c r="MUX110" s="351"/>
      <c r="MUY110" s="138"/>
      <c r="MUZ110" s="153"/>
      <c r="MVA110" s="111"/>
      <c r="MVB110" s="351"/>
      <c r="MVC110" s="138"/>
      <c r="MVD110" s="153"/>
      <c r="MVE110" s="111"/>
      <c r="MVF110" s="351"/>
      <c r="MVG110" s="138"/>
      <c r="MVH110" s="153"/>
      <c r="MVI110" s="111"/>
      <c r="MVJ110" s="351"/>
      <c r="MVK110" s="138"/>
      <c r="MVL110" s="153"/>
      <c r="MVM110" s="111"/>
      <c r="MVN110" s="351"/>
      <c r="MVO110" s="138"/>
      <c r="MVP110" s="153"/>
      <c r="MVQ110" s="111"/>
      <c r="MVR110" s="351"/>
      <c r="MVS110" s="138"/>
      <c r="MVT110" s="153"/>
      <c r="MVU110" s="111"/>
      <c r="MVV110" s="351"/>
      <c r="MVW110" s="138"/>
      <c r="MVX110" s="153"/>
      <c r="MVY110" s="111"/>
      <c r="MVZ110" s="351"/>
      <c r="MWA110" s="138"/>
      <c r="MWB110" s="153"/>
      <c r="MWC110" s="111"/>
      <c r="MWD110" s="351"/>
      <c r="MWE110" s="138"/>
      <c r="MWF110" s="153"/>
      <c r="MWG110" s="111"/>
      <c r="MWH110" s="351"/>
      <c r="MWI110" s="138"/>
      <c r="MWJ110" s="153"/>
      <c r="MWK110" s="111"/>
      <c r="MWL110" s="351"/>
      <c r="MWM110" s="138"/>
      <c r="MWN110" s="153"/>
      <c r="MWO110" s="111"/>
      <c r="MWP110" s="351"/>
      <c r="MWQ110" s="138"/>
      <c r="MWR110" s="153"/>
      <c r="MWS110" s="111"/>
      <c r="MWT110" s="351"/>
      <c r="MWU110" s="138"/>
      <c r="MWV110" s="153"/>
      <c r="MWW110" s="111"/>
      <c r="MWX110" s="351"/>
      <c r="MWY110" s="138"/>
      <c r="MWZ110" s="153"/>
      <c r="MXA110" s="111"/>
      <c r="MXB110" s="351"/>
      <c r="MXC110" s="138"/>
      <c r="MXD110" s="153"/>
      <c r="MXE110" s="111"/>
      <c r="MXF110" s="351"/>
      <c r="MXG110" s="138"/>
      <c r="MXH110" s="153"/>
      <c r="MXI110" s="111"/>
      <c r="MXJ110" s="351"/>
      <c r="MXK110" s="138"/>
      <c r="MXL110" s="153"/>
      <c r="MXM110" s="111"/>
      <c r="MXN110" s="351"/>
      <c r="MXO110" s="138"/>
      <c r="MXP110" s="153"/>
      <c r="MXQ110" s="111"/>
      <c r="MXR110" s="351"/>
      <c r="MXS110" s="138"/>
      <c r="MXT110" s="153"/>
      <c r="MXU110" s="111"/>
      <c r="MXV110" s="351"/>
      <c r="MXW110" s="138"/>
      <c r="MXX110" s="153"/>
      <c r="MXY110" s="111"/>
      <c r="MXZ110" s="351"/>
      <c r="MYA110" s="138"/>
      <c r="MYB110" s="153"/>
      <c r="MYC110" s="111"/>
      <c r="MYD110" s="351"/>
      <c r="MYE110" s="138"/>
      <c r="MYF110" s="153"/>
      <c r="MYG110" s="111"/>
      <c r="MYH110" s="351"/>
      <c r="MYI110" s="138"/>
      <c r="MYJ110" s="153"/>
      <c r="MYK110" s="111"/>
      <c r="MYL110" s="351"/>
      <c r="MYM110" s="138"/>
      <c r="MYN110" s="153"/>
      <c r="MYO110" s="111"/>
      <c r="MYP110" s="351"/>
      <c r="MYQ110" s="138"/>
      <c r="MYR110" s="153"/>
      <c r="MYS110" s="111"/>
      <c r="MYT110" s="351"/>
      <c r="MYU110" s="138"/>
      <c r="MYV110" s="153"/>
      <c r="MYW110" s="111"/>
      <c r="MYX110" s="351"/>
      <c r="MYY110" s="138"/>
      <c r="MYZ110" s="153"/>
      <c r="MZA110" s="111"/>
      <c r="MZB110" s="351"/>
      <c r="MZC110" s="138"/>
      <c r="MZD110" s="153"/>
      <c r="MZE110" s="111"/>
      <c r="MZF110" s="351"/>
      <c r="MZG110" s="138"/>
      <c r="MZH110" s="153"/>
      <c r="MZI110" s="111"/>
      <c r="MZJ110" s="351"/>
      <c r="MZK110" s="138"/>
      <c r="MZL110" s="153"/>
      <c r="MZM110" s="111"/>
      <c r="MZN110" s="351"/>
      <c r="MZO110" s="138"/>
      <c r="MZP110" s="153"/>
      <c r="MZQ110" s="111"/>
      <c r="MZR110" s="351"/>
      <c r="MZS110" s="138"/>
      <c r="MZT110" s="153"/>
      <c r="MZU110" s="111"/>
      <c r="MZV110" s="351"/>
      <c r="MZW110" s="138"/>
      <c r="MZX110" s="153"/>
      <c r="MZY110" s="111"/>
      <c r="MZZ110" s="351"/>
      <c r="NAA110" s="138"/>
      <c r="NAB110" s="153"/>
      <c r="NAC110" s="111"/>
      <c r="NAD110" s="351"/>
      <c r="NAE110" s="138"/>
      <c r="NAF110" s="153"/>
      <c r="NAG110" s="111"/>
      <c r="NAH110" s="351"/>
      <c r="NAI110" s="138"/>
      <c r="NAJ110" s="153"/>
      <c r="NAK110" s="111"/>
      <c r="NAL110" s="351"/>
      <c r="NAM110" s="138"/>
      <c r="NAN110" s="153"/>
      <c r="NAO110" s="111"/>
      <c r="NAP110" s="351"/>
      <c r="NAQ110" s="138"/>
      <c r="NAR110" s="153"/>
      <c r="NAS110" s="111"/>
      <c r="NAT110" s="351"/>
      <c r="NAU110" s="138"/>
      <c r="NAV110" s="153"/>
      <c r="NAW110" s="111"/>
      <c r="NAX110" s="351"/>
      <c r="NAY110" s="138"/>
      <c r="NAZ110" s="153"/>
      <c r="NBA110" s="111"/>
      <c r="NBB110" s="351"/>
      <c r="NBC110" s="138"/>
      <c r="NBD110" s="153"/>
      <c r="NBE110" s="111"/>
      <c r="NBF110" s="351"/>
      <c r="NBG110" s="138"/>
      <c r="NBH110" s="153"/>
      <c r="NBI110" s="111"/>
      <c r="NBJ110" s="351"/>
      <c r="NBK110" s="138"/>
      <c r="NBL110" s="153"/>
      <c r="NBM110" s="111"/>
      <c r="NBN110" s="351"/>
      <c r="NBO110" s="138"/>
      <c r="NBP110" s="153"/>
      <c r="NBQ110" s="111"/>
      <c r="NBR110" s="351"/>
      <c r="NBS110" s="138"/>
      <c r="NBT110" s="153"/>
      <c r="NBU110" s="111"/>
      <c r="NBV110" s="351"/>
      <c r="NBW110" s="138"/>
      <c r="NBX110" s="153"/>
      <c r="NBY110" s="111"/>
      <c r="NBZ110" s="351"/>
      <c r="NCA110" s="138"/>
      <c r="NCB110" s="153"/>
      <c r="NCC110" s="111"/>
      <c r="NCD110" s="351"/>
      <c r="NCE110" s="138"/>
      <c r="NCF110" s="153"/>
      <c r="NCG110" s="111"/>
      <c r="NCH110" s="351"/>
      <c r="NCI110" s="138"/>
      <c r="NCJ110" s="153"/>
      <c r="NCK110" s="111"/>
      <c r="NCL110" s="351"/>
      <c r="NCM110" s="138"/>
      <c r="NCN110" s="153"/>
      <c r="NCO110" s="111"/>
      <c r="NCP110" s="351"/>
      <c r="NCQ110" s="138"/>
      <c r="NCR110" s="153"/>
      <c r="NCS110" s="111"/>
      <c r="NCT110" s="351"/>
      <c r="NCU110" s="138"/>
      <c r="NCV110" s="153"/>
      <c r="NCW110" s="111"/>
      <c r="NCX110" s="351"/>
      <c r="NCY110" s="138"/>
      <c r="NCZ110" s="153"/>
      <c r="NDA110" s="111"/>
      <c r="NDB110" s="351"/>
      <c r="NDC110" s="138"/>
      <c r="NDD110" s="153"/>
      <c r="NDE110" s="111"/>
      <c r="NDF110" s="351"/>
      <c r="NDG110" s="138"/>
      <c r="NDH110" s="153"/>
      <c r="NDI110" s="111"/>
      <c r="NDJ110" s="351"/>
      <c r="NDK110" s="138"/>
      <c r="NDL110" s="153"/>
      <c r="NDM110" s="111"/>
      <c r="NDN110" s="351"/>
      <c r="NDO110" s="138"/>
      <c r="NDP110" s="153"/>
      <c r="NDQ110" s="111"/>
      <c r="NDR110" s="351"/>
      <c r="NDS110" s="138"/>
      <c r="NDT110" s="153"/>
      <c r="NDU110" s="111"/>
      <c r="NDV110" s="351"/>
      <c r="NDW110" s="138"/>
      <c r="NDX110" s="153"/>
      <c r="NDY110" s="111"/>
      <c r="NDZ110" s="351"/>
      <c r="NEA110" s="138"/>
      <c r="NEB110" s="153"/>
      <c r="NEC110" s="111"/>
      <c r="NED110" s="351"/>
      <c r="NEE110" s="138"/>
      <c r="NEF110" s="153"/>
      <c r="NEG110" s="111"/>
      <c r="NEH110" s="351"/>
      <c r="NEI110" s="138"/>
      <c r="NEJ110" s="153"/>
      <c r="NEK110" s="111"/>
      <c r="NEL110" s="351"/>
      <c r="NEM110" s="138"/>
      <c r="NEN110" s="153"/>
      <c r="NEO110" s="111"/>
      <c r="NEP110" s="351"/>
      <c r="NEQ110" s="138"/>
      <c r="NER110" s="153"/>
      <c r="NES110" s="111"/>
      <c r="NET110" s="351"/>
      <c r="NEU110" s="138"/>
      <c r="NEV110" s="153"/>
      <c r="NEW110" s="111"/>
      <c r="NEX110" s="351"/>
      <c r="NEY110" s="138"/>
      <c r="NEZ110" s="153"/>
      <c r="NFA110" s="111"/>
      <c r="NFB110" s="351"/>
      <c r="NFC110" s="138"/>
      <c r="NFD110" s="153"/>
      <c r="NFE110" s="111"/>
      <c r="NFF110" s="351"/>
      <c r="NFG110" s="138"/>
      <c r="NFH110" s="153"/>
      <c r="NFI110" s="111"/>
      <c r="NFJ110" s="351"/>
      <c r="NFK110" s="138"/>
      <c r="NFL110" s="153"/>
      <c r="NFM110" s="111"/>
      <c r="NFN110" s="351"/>
      <c r="NFO110" s="138"/>
      <c r="NFP110" s="153"/>
      <c r="NFQ110" s="111"/>
      <c r="NFR110" s="351"/>
      <c r="NFS110" s="138"/>
      <c r="NFT110" s="153"/>
      <c r="NFU110" s="111"/>
      <c r="NFV110" s="351"/>
      <c r="NFW110" s="138"/>
      <c r="NFX110" s="153"/>
      <c r="NFY110" s="111"/>
      <c r="NFZ110" s="351"/>
      <c r="NGA110" s="138"/>
      <c r="NGB110" s="153"/>
      <c r="NGC110" s="111"/>
      <c r="NGD110" s="351"/>
      <c r="NGE110" s="138"/>
      <c r="NGF110" s="153"/>
      <c r="NGG110" s="111"/>
      <c r="NGH110" s="351"/>
      <c r="NGI110" s="138"/>
      <c r="NGJ110" s="153"/>
      <c r="NGK110" s="111"/>
      <c r="NGL110" s="351"/>
      <c r="NGM110" s="138"/>
      <c r="NGN110" s="153"/>
      <c r="NGO110" s="111"/>
      <c r="NGP110" s="351"/>
      <c r="NGQ110" s="138"/>
      <c r="NGR110" s="153"/>
      <c r="NGS110" s="111"/>
      <c r="NGT110" s="351"/>
      <c r="NGU110" s="138"/>
      <c r="NGV110" s="153"/>
      <c r="NGW110" s="111"/>
      <c r="NGX110" s="351"/>
      <c r="NGY110" s="138"/>
      <c r="NGZ110" s="153"/>
      <c r="NHA110" s="111"/>
      <c r="NHB110" s="351"/>
      <c r="NHC110" s="138"/>
      <c r="NHD110" s="153"/>
      <c r="NHE110" s="111"/>
      <c r="NHF110" s="351"/>
      <c r="NHG110" s="138"/>
      <c r="NHH110" s="153"/>
      <c r="NHI110" s="111"/>
      <c r="NHJ110" s="351"/>
      <c r="NHK110" s="138"/>
      <c r="NHL110" s="153"/>
      <c r="NHM110" s="111"/>
      <c r="NHN110" s="351"/>
      <c r="NHO110" s="138"/>
      <c r="NHP110" s="153"/>
      <c r="NHQ110" s="111"/>
      <c r="NHR110" s="351"/>
      <c r="NHS110" s="138"/>
      <c r="NHT110" s="153"/>
      <c r="NHU110" s="111"/>
      <c r="NHV110" s="351"/>
      <c r="NHW110" s="138"/>
      <c r="NHX110" s="153"/>
      <c r="NHY110" s="111"/>
      <c r="NHZ110" s="351"/>
      <c r="NIA110" s="138"/>
      <c r="NIB110" s="153"/>
      <c r="NIC110" s="111"/>
      <c r="NID110" s="351"/>
      <c r="NIE110" s="138"/>
      <c r="NIF110" s="153"/>
      <c r="NIG110" s="111"/>
      <c r="NIH110" s="351"/>
      <c r="NII110" s="138"/>
      <c r="NIJ110" s="153"/>
      <c r="NIK110" s="111"/>
      <c r="NIL110" s="351"/>
      <c r="NIM110" s="138"/>
      <c r="NIN110" s="153"/>
      <c r="NIO110" s="111"/>
      <c r="NIP110" s="351"/>
      <c r="NIQ110" s="138"/>
      <c r="NIR110" s="153"/>
      <c r="NIS110" s="111"/>
      <c r="NIT110" s="351"/>
      <c r="NIU110" s="138"/>
      <c r="NIV110" s="153"/>
      <c r="NIW110" s="111"/>
      <c r="NIX110" s="351"/>
      <c r="NIY110" s="138"/>
      <c r="NIZ110" s="153"/>
      <c r="NJA110" s="111"/>
      <c r="NJB110" s="351"/>
      <c r="NJC110" s="138"/>
      <c r="NJD110" s="153"/>
      <c r="NJE110" s="111"/>
      <c r="NJF110" s="351"/>
      <c r="NJG110" s="138"/>
      <c r="NJH110" s="153"/>
      <c r="NJI110" s="111"/>
      <c r="NJJ110" s="351"/>
      <c r="NJK110" s="138"/>
      <c r="NJL110" s="153"/>
      <c r="NJM110" s="111"/>
      <c r="NJN110" s="351"/>
      <c r="NJO110" s="138"/>
      <c r="NJP110" s="153"/>
      <c r="NJQ110" s="111"/>
      <c r="NJR110" s="351"/>
      <c r="NJS110" s="138"/>
      <c r="NJT110" s="153"/>
      <c r="NJU110" s="111"/>
      <c r="NJV110" s="351"/>
      <c r="NJW110" s="138"/>
      <c r="NJX110" s="153"/>
      <c r="NJY110" s="111"/>
      <c r="NJZ110" s="351"/>
      <c r="NKA110" s="138"/>
      <c r="NKB110" s="153"/>
      <c r="NKC110" s="111"/>
      <c r="NKD110" s="351"/>
      <c r="NKE110" s="138"/>
      <c r="NKF110" s="153"/>
      <c r="NKG110" s="111"/>
      <c r="NKH110" s="351"/>
      <c r="NKI110" s="138"/>
      <c r="NKJ110" s="153"/>
      <c r="NKK110" s="111"/>
      <c r="NKL110" s="351"/>
      <c r="NKM110" s="138"/>
      <c r="NKN110" s="153"/>
      <c r="NKO110" s="111"/>
      <c r="NKP110" s="351"/>
      <c r="NKQ110" s="138"/>
      <c r="NKR110" s="153"/>
      <c r="NKS110" s="111"/>
      <c r="NKT110" s="351"/>
      <c r="NKU110" s="138"/>
      <c r="NKV110" s="153"/>
      <c r="NKW110" s="111"/>
      <c r="NKX110" s="351"/>
      <c r="NKY110" s="138"/>
      <c r="NKZ110" s="153"/>
      <c r="NLA110" s="111"/>
      <c r="NLB110" s="351"/>
      <c r="NLC110" s="138"/>
      <c r="NLD110" s="153"/>
      <c r="NLE110" s="111"/>
      <c r="NLF110" s="351"/>
      <c r="NLG110" s="138"/>
      <c r="NLH110" s="153"/>
      <c r="NLI110" s="111"/>
      <c r="NLJ110" s="351"/>
      <c r="NLK110" s="138"/>
      <c r="NLL110" s="153"/>
      <c r="NLM110" s="111"/>
      <c r="NLN110" s="351"/>
      <c r="NLO110" s="138"/>
      <c r="NLP110" s="153"/>
      <c r="NLQ110" s="111"/>
      <c r="NLR110" s="351"/>
      <c r="NLS110" s="138"/>
      <c r="NLT110" s="153"/>
      <c r="NLU110" s="111"/>
      <c r="NLV110" s="351"/>
      <c r="NLW110" s="138"/>
      <c r="NLX110" s="153"/>
      <c r="NLY110" s="111"/>
      <c r="NLZ110" s="351"/>
      <c r="NMA110" s="138"/>
      <c r="NMB110" s="153"/>
      <c r="NMC110" s="111"/>
      <c r="NMD110" s="351"/>
      <c r="NME110" s="138"/>
      <c r="NMF110" s="153"/>
      <c r="NMG110" s="111"/>
      <c r="NMH110" s="351"/>
      <c r="NMI110" s="138"/>
      <c r="NMJ110" s="153"/>
      <c r="NMK110" s="111"/>
      <c r="NML110" s="351"/>
      <c r="NMM110" s="138"/>
      <c r="NMN110" s="153"/>
      <c r="NMO110" s="111"/>
      <c r="NMP110" s="351"/>
      <c r="NMQ110" s="138"/>
      <c r="NMR110" s="153"/>
      <c r="NMS110" s="111"/>
      <c r="NMT110" s="351"/>
      <c r="NMU110" s="138"/>
      <c r="NMV110" s="153"/>
      <c r="NMW110" s="111"/>
      <c r="NMX110" s="351"/>
      <c r="NMY110" s="138"/>
      <c r="NMZ110" s="153"/>
      <c r="NNA110" s="111"/>
      <c r="NNB110" s="351"/>
      <c r="NNC110" s="138"/>
      <c r="NND110" s="153"/>
      <c r="NNE110" s="111"/>
      <c r="NNF110" s="351"/>
      <c r="NNG110" s="138"/>
      <c r="NNH110" s="153"/>
      <c r="NNI110" s="111"/>
      <c r="NNJ110" s="351"/>
      <c r="NNK110" s="138"/>
      <c r="NNL110" s="153"/>
      <c r="NNM110" s="111"/>
      <c r="NNN110" s="351"/>
      <c r="NNO110" s="138"/>
      <c r="NNP110" s="153"/>
      <c r="NNQ110" s="111"/>
      <c r="NNR110" s="351"/>
      <c r="NNS110" s="138"/>
      <c r="NNT110" s="153"/>
      <c r="NNU110" s="111"/>
      <c r="NNV110" s="351"/>
      <c r="NNW110" s="138"/>
      <c r="NNX110" s="153"/>
      <c r="NNY110" s="111"/>
      <c r="NNZ110" s="351"/>
      <c r="NOA110" s="138"/>
      <c r="NOB110" s="153"/>
      <c r="NOC110" s="111"/>
      <c r="NOD110" s="351"/>
      <c r="NOE110" s="138"/>
      <c r="NOF110" s="153"/>
      <c r="NOG110" s="111"/>
      <c r="NOH110" s="351"/>
      <c r="NOI110" s="138"/>
      <c r="NOJ110" s="153"/>
      <c r="NOK110" s="111"/>
      <c r="NOL110" s="351"/>
      <c r="NOM110" s="138"/>
      <c r="NON110" s="153"/>
      <c r="NOO110" s="111"/>
      <c r="NOP110" s="351"/>
      <c r="NOQ110" s="138"/>
      <c r="NOR110" s="153"/>
      <c r="NOS110" s="111"/>
      <c r="NOT110" s="351"/>
      <c r="NOU110" s="138"/>
      <c r="NOV110" s="153"/>
      <c r="NOW110" s="111"/>
      <c r="NOX110" s="351"/>
      <c r="NOY110" s="138"/>
      <c r="NOZ110" s="153"/>
      <c r="NPA110" s="111"/>
      <c r="NPB110" s="351"/>
      <c r="NPC110" s="138"/>
      <c r="NPD110" s="153"/>
      <c r="NPE110" s="111"/>
      <c r="NPF110" s="351"/>
      <c r="NPG110" s="138"/>
      <c r="NPH110" s="153"/>
      <c r="NPI110" s="111"/>
      <c r="NPJ110" s="351"/>
      <c r="NPK110" s="138"/>
      <c r="NPL110" s="153"/>
      <c r="NPM110" s="111"/>
      <c r="NPN110" s="351"/>
      <c r="NPO110" s="138"/>
      <c r="NPP110" s="153"/>
      <c r="NPQ110" s="111"/>
      <c r="NPR110" s="351"/>
      <c r="NPS110" s="138"/>
      <c r="NPT110" s="153"/>
      <c r="NPU110" s="111"/>
      <c r="NPV110" s="351"/>
      <c r="NPW110" s="138"/>
      <c r="NPX110" s="153"/>
      <c r="NPY110" s="111"/>
      <c r="NPZ110" s="351"/>
      <c r="NQA110" s="138"/>
      <c r="NQB110" s="153"/>
      <c r="NQC110" s="111"/>
      <c r="NQD110" s="351"/>
      <c r="NQE110" s="138"/>
      <c r="NQF110" s="153"/>
      <c r="NQG110" s="111"/>
      <c r="NQH110" s="351"/>
      <c r="NQI110" s="138"/>
      <c r="NQJ110" s="153"/>
      <c r="NQK110" s="111"/>
      <c r="NQL110" s="351"/>
      <c r="NQM110" s="138"/>
      <c r="NQN110" s="153"/>
      <c r="NQO110" s="111"/>
      <c r="NQP110" s="351"/>
      <c r="NQQ110" s="138"/>
      <c r="NQR110" s="153"/>
      <c r="NQS110" s="111"/>
      <c r="NQT110" s="351"/>
      <c r="NQU110" s="138"/>
      <c r="NQV110" s="153"/>
      <c r="NQW110" s="111"/>
      <c r="NQX110" s="351"/>
      <c r="NQY110" s="138"/>
      <c r="NQZ110" s="153"/>
      <c r="NRA110" s="111"/>
      <c r="NRB110" s="351"/>
      <c r="NRC110" s="138"/>
      <c r="NRD110" s="153"/>
      <c r="NRE110" s="111"/>
      <c r="NRF110" s="351"/>
      <c r="NRG110" s="138"/>
      <c r="NRH110" s="153"/>
      <c r="NRI110" s="111"/>
      <c r="NRJ110" s="351"/>
      <c r="NRK110" s="138"/>
      <c r="NRL110" s="153"/>
      <c r="NRM110" s="111"/>
      <c r="NRN110" s="351"/>
      <c r="NRO110" s="138"/>
      <c r="NRP110" s="153"/>
      <c r="NRQ110" s="111"/>
      <c r="NRR110" s="351"/>
      <c r="NRS110" s="138"/>
      <c r="NRT110" s="153"/>
      <c r="NRU110" s="111"/>
      <c r="NRV110" s="351"/>
      <c r="NRW110" s="138"/>
      <c r="NRX110" s="153"/>
      <c r="NRY110" s="111"/>
      <c r="NRZ110" s="351"/>
      <c r="NSA110" s="138"/>
      <c r="NSB110" s="153"/>
      <c r="NSC110" s="111"/>
      <c r="NSD110" s="351"/>
      <c r="NSE110" s="138"/>
      <c r="NSF110" s="153"/>
      <c r="NSG110" s="111"/>
      <c r="NSH110" s="351"/>
      <c r="NSI110" s="138"/>
      <c r="NSJ110" s="153"/>
      <c r="NSK110" s="111"/>
      <c r="NSL110" s="351"/>
      <c r="NSM110" s="138"/>
      <c r="NSN110" s="153"/>
      <c r="NSO110" s="111"/>
      <c r="NSP110" s="351"/>
      <c r="NSQ110" s="138"/>
      <c r="NSR110" s="153"/>
      <c r="NSS110" s="111"/>
      <c r="NST110" s="351"/>
      <c r="NSU110" s="138"/>
      <c r="NSV110" s="153"/>
      <c r="NSW110" s="111"/>
      <c r="NSX110" s="351"/>
      <c r="NSY110" s="138"/>
      <c r="NSZ110" s="153"/>
      <c r="NTA110" s="111"/>
      <c r="NTB110" s="351"/>
      <c r="NTC110" s="138"/>
      <c r="NTD110" s="153"/>
      <c r="NTE110" s="111"/>
      <c r="NTF110" s="351"/>
      <c r="NTG110" s="138"/>
      <c r="NTH110" s="153"/>
      <c r="NTI110" s="111"/>
      <c r="NTJ110" s="351"/>
      <c r="NTK110" s="138"/>
      <c r="NTL110" s="153"/>
      <c r="NTM110" s="111"/>
      <c r="NTN110" s="351"/>
      <c r="NTO110" s="138"/>
      <c r="NTP110" s="153"/>
      <c r="NTQ110" s="111"/>
      <c r="NTR110" s="351"/>
      <c r="NTS110" s="138"/>
      <c r="NTT110" s="153"/>
      <c r="NTU110" s="111"/>
      <c r="NTV110" s="351"/>
      <c r="NTW110" s="138"/>
      <c r="NTX110" s="153"/>
      <c r="NTY110" s="111"/>
      <c r="NTZ110" s="351"/>
      <c r="NUA110" s="138"/>
      <c r="NUB110" s="153"/>
      <c r="NUC110" s="111"/>
      <c r="NUD110" s="351"/>
      <c r="NUE110" s="138"/>
      <c r="NUF110" s="153"/>
      <c r="NUG110" s="111"/>
      <c r="NUH110" s="351"/>
      <c r="NUI110" s="138"/>
      <c r="NUJ110" s="153"/>
      <c r="NUK110" s="111"/>
      <c r="NUL110" s="351"/>
      <c r="NUM110" s="138"/>
      <c r="NUN110" s="153"/>
      <c r="NUO110" s="111"/>
      <c r="NUP110" s="351"/>
      <c r="NUQ110" s="138"/>
      <c r="NUR110" s="153"/>
      <c r="NUS110" s="111"/>
      <c r="NUT110" s="351"/>
      <c r="NUU110" s="138"/>
      <c r="NUV110" s="153"/>
      <c r="NUW110" s="111"/>
      <c r="NUX110" s="351"/>
      <c r="NUY110" s="138"/>
      <c r="NUZ110" s="153"/>
      <c r="NVA110" s="111"/>
      <c r="NVB110" s="351"/>
      <c r="NVC110" s="138"/>
      <c r="NVD110" s="153"/>
      <c r="NVE110" s="111"/>
      <c r="NVF110" s="351"/>
      <c r="NVG110" s="138"/>
      <c r="NVH110" s="153"/>
      <c r="NVI110" s="111"/>
      <c r="NVJ110" s="351"/>
      <c r="NVK110" s="138"/>
      <c r="NVL110" s="153"/>
      <c r="NVM110" s="111"/>
      <c r="NVN110" s="351"/>
      <c r="NVO110" s="138"/>
      <c r="NVP110" s="153"/>
      <c r="NVQ110" s="111"/>
      <c r="NVR110" s="351"/>
      <c r="NVS110" s="138"/>
      <c r="NVT110" s="153"/>
      <c r="NVU110" s="111"/>
      <c r="NVV110" s="351"/>
      <c r="NVW110" s="138"/>
      <c r="NVX110" s="153"/>
      <c r="NVY110" s="111"/>
      <c r="NVZ110" s="351"/>
      <c r="NWA110" s="138"/>
      <c r="NWB110" s="153"/>
      <c r="NWC110" s="111"/>
      <c r="NWD110" s="351"/>
      <c r="NWE110" s="138"/>
      <c r="NWF110" s="153"/>
      <c r="NWG110" s="111"/>
      <c r="NWH110" s="351"/>
      <c r="NWI110" s="138"/>
      <c r="NWJ110" s="153"/>
      <c r="NWK110" s="111"/>
      <c r="NWL110" s="351"/>
      <c r="NWM110" s="138"/>
      <c r="NWN110" s="153"/>
      <c r="NWO110" s="111"/>
      <c r="NWP110" s="351"/>
      <c r="NWQ110" s="138"/>
      <c r="NWR110" s="153"/>
      <c r="NWS110" s="111"/>
      <c r="NWT110" s="351"/>
      <c r="NWU110" s="138"/>
      <c r="NWV110" s="153"/>
      <c r="NWW110" s="111"/>
      <c r="NWX110" s="351"/>
      <c r="NWY110" s="138"/>
      <c r="NWZ110" s="153"/>
      <c r="NXA110" s="111"/>
      <c r="NXB110" s="351"/>
      <c r="NXC110" s="138"/>
      <c r="NXD110" s="153"/>
      <c r="NXE110" s="111"/>
      <c r="NXF110" s="351"/>
      <c r="NXG110" s="138"/>
      <c r="NXH110" s="153"/>
      <c r="NXI110" s="111"/>
      <c r="NXJ110" s="351"/>
      <c r="NXK110" s="138"/>
      <c r="NXL110" s="153"/>
      <c r="NXM110" s="111"/>
      <c r="NXN110" s="351"/>
      <c r="NXO110" s="138"/>
      <c r="NXP110" s="153"/>
      <c r="NXQ110" s="111"/>
      <c r="NXR110" s="351"/>
      <c r="NXS110" s="138"/>
      <c r="NXT110" s="153"/>
      <c r="NXU110" s="111"/>
      <c r="NXV110" s="351"/>
      <c r="NXW110" s="138"/>
      <c r="NXX110" s="153"/>
      <c r="NXY110" s="111"/>
      <c r="NXZ110" s="351"/>
      <c r="NYA110" s="138"/>
      <c r="NYB110" s="153"/>
      <c r="NYC110" s="111"/>
      <c r="NYD110" s="351"/>
      <c r="NYE110" s="138"/>
      <c r="NYF110" s="153"/>
      <c r="NYG110" s="111"/>
      <c r="NYH110" s="351"/>
      <c r="NYI110" s="138"/>
      <c r="NYJ110" s="153"/>
      <c r="NYK110" s="111"/>
      <c r="NYL110" s="351"/>
      <c r="NYM110" s="138"/>
      <c r="NYN110" s="153"/>
      <c r="NYO110" s="111"/>
      <c r="NYP110" s="351"/>
      <c r="NYQ110" s="138"/>
      <c r="NYR110" s="153"/>
      <c r="NYS110" s="111"/>
      <c r="NYT110" s="351"/>
      <c r="NYU110" s="138"/>
      <c r="NYV110" s="153"/>
      <c r="NYW110" s="111"/>
      <c r="NYX110" s="351"/>
      <c r="NYY110" s="138"/>
      <c r="NYZ110" s="153"/>
      <c r="NZA110" s="111"/>
      <c r="NZB110" s="351"/>
      <c r="NZC110" s="138"/>
      <c r="NZD110" s="153"/>
      <c r="NZE110" s="111"/>
      <c r="NZF110" s="351"/>
      <c r="NZG110" s="138"/>
      <c r="NZH110" s="153"/>
      <c r="NZI110" s="111"/>
      <c r="NZJ110" s="351"/>
      <c r="NZK110" s="138"/>
      <c r="NZL110" s="153"/>
      <c r="NZM110" s="111"/>
      <c r="NZN110" s="351"/>
      <c r="NZO110" s="138"/>
      <c r="NZP110" s="153"/>
      <c r="NZQ110" s="111"/>
      <c r="NZR110" s="351"/>
      <c r="NZS110" s="138"/>
      <c r="NZT110" s="153"/>
      <c r="NZU110" s="111"/>
      <c r="NZV110" s="351"/>
      <c r="NZW110" s="138"/>
      <c r="NZX110" s="153"/>
      <c r="NZY110" s="111"/>
      <c r="NZZ110" s="351"/>
      <c r="OAA110" s="138"/>
      <c r="OAB110" s="153"/>
      <c r="OAC110" s="111"/>
      <c r="OAD110" s="351"/>
      <c r="OAE110" s="138"/>
      <c r="OAF110" s="153"/>
      <c r="OAG110" s="111"/>
      <c r="OAH110" s="351"/>
      <c r="OAI110" s="138"/>
      <c r="OAJ110" s="153"/>
      <c r="OAK110" s="111"/>
      <c r="OAL110" s="351"/>
      <c r="OAM110" s="138"/>
      <c r="OAN110" s="153"/>
      <c r="OAO110" s="111"/>
      <c r="OAP110" s="351"/>
      <c r="OAQ110" s="138"/>
      <c r="OAR110" s="153"/>
      <c r="OAS110" s="111"/>
      <c r="OAT110" s="351"/>
      <c r="OAU110" s="138"/>
      <c r="OAV110" s="153"/>
      <c r="OAW110" s="111"/>
      <c r="OAX110" s="351"/>
      <c r="OAY110" s="138"/>
      <c r="OAZ110" s="153"/>
      <c r="OBA110" s="111"/>
      <c r="OBB110" s="351"/>
      <c r="OBC110" s="138"/>
      <c r="OBD110" s="153"/>
      <c r="OBE110" s="111"/>
      <c r="OBF110" s="351"/>
      <c r="OBG110" s="138"/>
      <c r="OBH110" s="153"/>
      <c r="OBI110" s="111"/>
      <c r="OBJ110" s="351"/>
      <c r="OBK110" s="138"/>
      <c r="OBL110" s="153"/>
      <c r="OBM110" s="111"/>
      <c r="OBN110" s="351"/>
      <c r="OBO110" s="138"/>
      <c r="OBP110" s="153"/>
      <c r="OBQ110" s="111"/>
      <c r="OBR110" s="351"/>
      <c r="OBS110" s="138"/>
      <c r="OBT110" s="153"/>
      <c r="OBU110" s="111"/>
      <c r="OBV110" s="351"/>
      <c r="OBW110" s="138"/>
      <c r="OBX110" s="153"/>
      <c r="OBY110" s="111"/>
      <c r="OBZ110" s="351"/>
      <c r="OCA110" s="138"/>
      <c r="OCB110" s="153"/>
      <c r="OCC110" s="111"/>
      <c r="OCD110" s="351"/>
      <c r="OCE110" s="138"/>
      <c r="OCF110" s="153"/>
      <c r="OCG110" s="111"/>
      <c r="OCH110" s="351"/>
      <c r="OCI110" s="138"/>
      <c r="OCJ110" s="153"/>
      <c r="OCK110" s="111"/>
      <c r="OCL110" s="351"/>
      <c r="OCM110" s="138"/>
      <c r="OCN110" s="153"/>
      <c r="OCO110" s="111"/>
      <c r="OCP110" s="351"/>
      <c r="OCQ110" s="138"/>
      <c r="OCR110" s="153"/>
      <c r="OCS110" s="111"/>
      <c r="OCT110" s="351"/>
      <c r="OCU110" s="138"/>
      <c r="OCV110" s="153"/>
      <c r="OCW110" s="111"/>
      <c r="OCX110" s="351"/>
      <c r="OCY110" s="138"/>
      <c r="OCZ110" s="153"/>
      <c r="ODA110" s="111"/>
      <c r="ODB110" s="351"/>
      <c r="ODC110" s="138"/>
      <c r="ODD110" s="153"/>
      <c r="ODE110" s="111"/>
      <c r="ODF110" s="351"/>
      <c r="ODG110" s="138"/>
      <c r="ODH110" s="153"/>
      <c r="ODI110" s="111"/>
      <c r="ODJ110" s="351"/>
      <c r="ODK110" s="138"/>
      <c r="ODL110" s="153"/>
      <c r="ODM110" s="111"/>
      <c r="ODN110" s="351"/>
      <c r="ODO110" s="138"/>
      <c r="ODP110" s="153"/>
      <c r="ODQ110" s="111"/>
      <c r="ODR110" s="351"/>
      <c r="ODS110" s="138"/>
      <c r="ODT110" s="153"/>
      <c r="ODU110" s="111"/>
      <c r="ODV110" s="351"/>
      <c r="ODW110" s="138"/>
      <c r="ODX110" s="153"/>
      <c r="ODY110" s="111"/>
      <c r="ODZ110" s="351"/>
      <c r="OEA110" s="138"/>
      <c r="OEB110" s="153"/>
      <c r="OEC110" s="111"/>
      <c r="OED110" s="351"/>
      <c r="OEE110" s="138"/>
      <c r="OEF110" s="153"/>
      <c r="OEG110" s="111"/>
      <c r="OEH110" s="351"/>
      <c r="OEI110" s="138"/>
      <c r="OEJ110" s="153"/>
      <c r="OEK110" s="111"/>
      <c r="OEL110" s="351"/>
      <c r="OEM110" s="138"/>
      <c r="OEN110" s="153"/>
      <c r="OEO110" s="111"/>
      <c r="OEP110" s="351"/>
      <c r="OEQ110" s="138"/>
      <c r="OER110" s="153"/>
      <c r="OES110" s="111"/>
      <c r="OET110" s="351"/>
      <c r="OEU110" s="138"/>
      <c r="OEV110" s="153"/>
      <c r="OEW110" s="111"/>
      <c r="OEX110" s="351"/>
      <c r="OEY110" s="138"/>
      <c r="OEZ110" s="153"/>
      <c r="OFA110" s="111"/>
      <c r="OFB110" s="351"/>
      <c r="OFC110" s="138"/>
      <c r="OFD110" s="153"/>
      <c r="OFE110" s="111"/>
      <c r="OFF110" s="351"/>
      <c r="OFG110" s="138"/>
      <c r="OFH110" s="153"/>
      <c r="OFI110" s="111"/>
      <c r="OFJ110" s="351"/>
      <c r="OFK110" s="138"/>
      <c r="OFL110" s="153"/>
      <c r="OFM110" s="111"/>
      <c r="OFN110" s="351"/>
      <c r="OFO110" s="138"/>
      <c r="OFP110" s="153"/>
      <c r="OFQ110" s="111"/>
      <c r="OFR110" s="351"/>
      <c r="OFS110" s="138"/>
      <c r="OFT110" s="153"/>
      <c r="OFU110" s="111"/>
      <c r="OFV110" s="351"/>
      <c r="OFW110" s="138"/>
      <c r="OFX110" s="153"/>
      <c r="OFY110" s="111"/>
      <c r="OFZ110" s="351"/>
      <c r="OGA110" s="138"/>
      <c r="OGB110" s="153"/>
      <c r="OGC110" s="111"/>
      <c r="OGD110" s="351"/>
      <c r="OGE110" s="138"/>
      <c r="OGF110" s="153"/>
      <c r="OGG110" s="111"/>
      <c r="OGH110" s="351"/>
      <c r="OGI110" s="138"/>
      <c r="OGJ110" s="153"/>
      <c r="OGK110" s="111"/>
      <c r="OGL110" s="351"/>
      <c r="OGM110" s="138"/>
      <c r="OGN110" s="153"/>
      <c r="OGO110" s="111"/>
      <c r="OGP110" s="351"/>
      <c r="OGQ110" s="138"/>
      <c r="OGR110" s="153"/>
      <c r="OGS110" s="111"/>
      <c r="OGT110" s="351"/>
      <c r="OGU110" s="138"/>
      <c r="OGV110" s="153"/>
      <c r="OGW110" s="111"/>
      <c r="OGX110" s="351"/>
      <c r="OGY110" s="138"/>
      <c r="OGZ110" s="153"/>
      <c r="OHA110" s="111"/>
      <c r="OHB110" s="351"/>
      <c r="OHC110" s="138"/>
      <c r="OHD110" s="153"/>
      <c r="OHE110" s="111"/>
      <c r="OHF110" s="351"/>
      <c r="OHG110" s="138"/>
      <c r="OHH110" s="153"/>
      <c r="OHI110" s="111"/>
      <c r="OHJ110" s="351"/>
      <c r="OHK110" s="138"/>
      <c r="OHL110" s="153"/>
      <c r="OHM110" s="111"/>
      <c r="OHN110" s="351"/>
      <c r="OHO110" s="138"/>
      <c r="OHP110" s="153"/>
      <c r="OHQ110" s="111"/>
      <c r="OHR110" s="351"/>
      <c r="OHS110" s="138"/>
      <c r="OHT110" s="153"/>
      <c r="OHU110" s="111"/>
      <c r="OHV110" s="351"/>
      <c r="OHW110" s="138"/>
      <c r="OHX110" s="153"/>
      <c r="OHY110" s="111"/>
      <c r="OHZ110" s="351"/>
      <c r="OIA110" s="138"/>
      <c r="OIB110" s="153"/>
      <c r="OIC110" s="111"/>
      <c r="OID110" s="351"/>
      <c r="OIE110" s="138"/>
      <c r="OIF110" s="153"/>
      <c r="OIG110" s="111"/>
      <c r="OIH110" s="351"/>
      <c r="OII110" s="138"/>
      <c r="OIJ110" s="153"/>
      <c r="OIK110" s="111"/>
      <c r="OIL110" s="351"/>
      <c r="OIM110" s="138"/>
      <c r="OIN110" s="153"/>
      <c r="OIO110" s="111"/>
      <c r="OIP110" s="351"/>
      <c r="OIQ110" s="138"/>
      <c r="OIR110" s="153"/>
      <c r="OIS110" s="111"/>
      <c r="OIT110" s="351"/>
      <c r="OIU110" s="138"/>
      <c r="OIV110" s="153"/>
      <c r="OIW110" s="111"/>
      <c r="OIX110" s="351"/>
      <c r="OIY110" s="138"/>
      <c r="OIZ110" s="153"/>
      <c r="OJA110" s="111"/>
      <c r="OJB110" s="351"/>
      <c r="OJC110" s="138"/>
      <c r="OJD110" s="153"/>
      <c r="OJE110" s="111"/>
      <c r="OJF110" s="351"/>
      <c r="OJG110" s="138"/>
      <c r="OJH110" s="153"/>
      <c r="OJI110" s="111"/>
      <c r="OJJ110" s="351"/>
      <c r="OJK110" s="138"/>
      <c r="OJL110" s="153"/>
      <c r="OJM110" s="111"/>
      <c r="OJN110" s="351"/>
      <c r="OJO110" s="138"/>
      <c r="OJP110" s="153"/>
      <c r="OJQ110" s="111"/>
      <c r="OJR110" s="351"/>
      <c r="OJS110" s="138"/>
      <c r="OJT110" s="153"/>
      <c r="OJU110" s="111"/>
      <c r="OJV110" s="351"/>
      <c r="OJW110" s="138"/>
      <c r="OJX110" s="153"/>
      <c r="OJY110" s="111"/>
      <c r="OJZ110" s="351"/>
      <c r="OKA110" s="138"/>
      <c r="OKB110" s="153"/>
      <c r="OKC110" s="111"/>
      <c r="OKD110" s="351"/>
      <c r="OKE110" s="138"/>
      <c r="OKF110" s="153"/>
      <c r="OKG110" s="111"/>
      <c r="OKH110" s="351"/>
      <c r="OKI110" s="138"/>
      <c r="OKJ110" s="153"/>
      <c r="OKK110" s="111"/>
      <c r="OKL110" s="351"/>
      <c r="OKM110" s="138"/>
      <c r="OKN110" s="153"/>
      <c r="OKO110" s="111"/>
      <c r="OKP110" s="351"/>
      <c r="OKQ110" s="138"/>
      <c r="OKR110" s="153"/>
      <c r="OKS110" s="111"/>
      <c r="OKT110" s="351"/>
      <c r="OKU110" s="138"/>
      <c r="OKV110" s="153"/>
      <c r="OKW110" s="111"/>
      <c r="OKX110" s="351"/>
      <c r="OKY110" s="138"/>
      <c r="OKZ110" s="153"/>
      <c r="OLA110" s="111"/>
      <c r="OLB110" s="351"/>
      <c r="OLC110" s="138"/>
      <c r="OLD110" s="153"/>
      <c r="OLE110" s="111"/>
      <c r="OLF110" s="351"/>
      <c r="OLG110" s="138"/>
      <c r="OLH110" s="153"/>
      <c r="OLI110" s="111"/>
      <c r="OLJ110" s="351"/>
      <c r="OLK110" s="138"/>
      <c r="OLL110" s="153"/>
      <c r="OLM110" s="111"/>
      <c r="OLN110" s="351"/>
      <c r="OLO110" s="138"/>
      <c r="OLP110" s="153"/>
      <c r="OLQ110" s="111"/>
      <c r="OLR110" s="351"/>
      <c r="OLS110" s="138"/>
      <c r="OLT110" s="153"/>
      <c r="OLU110" s="111"/>
      <c r="OLV110" s="351"/>
      <c r="OLW110" s="138"/>
      <c r="OLX110" s="153"/>
      <c r="OLY110" s="111"/>
      <c r="OLZ110" s="351"/>
      <c r="OMA110" s="138"/>
      <c r="OMB110" s="153"/>
      <c r="OMC110" s="111"/>
      <c r="OMD110" s="351"/>
      <c r="OME110" s="138"/>
      <c r="OMF110" s="153"/>
      <c r="OMG110" s="111"/>
      <c r="OMH110" s="351"/>
      <c r="OMI110" s="138"/>
      <c r="OMJ110" s="153"/>
      <c r="OMK110" s="111"/>
      <c r="OML110" s="351"/>
      <c r="OMM110" s="138"/>
      <c r="OMN110" s="153"/>
      <c r="OMO110" s="111"/>
      <c r="OMP110" s="351"/>
      <c r="OMQ110" s="138"/>
      <c r="OMR110" s="153"/>
      <c r="OMS110" s="111"/>
      <c r="OMT110" s="351"/>
      <c r="OMU110" s="138"/>
      <c r="OMV110" s="153"/>
      <c r="OMW110" s="111"/>
      <c r="OMX110" s="351"/>
      <c r="OMY110" s="138"/>
      <c r="OMZ110" s="153"/>
      <c r="ONA110" s="111"/>
      <c r="ONB110" s="351"/>
      <c r="ONC110" s="138"/>
      <c r="OND110" s="153"/>
      <c r="ONE110" s="111"/>
      <c r="ONF110" s="351"/>
      <c r="ONG110" s="138"/>
      <c r="ONH110" s="153"/>
      <c r="ONI110" s="111"/>
      <c r="ONJ110" s="351"/>
      <c r="ONK110" s="138"/>
      <c r="ONL110" s="153"/>
      <c r="ONM110" s="111"/>
      <c r="ONN110" s="351"/>
      <c r="ONO110" s="138"/>
      <c r="ONP110" s="153"/>
      <c r="ONQ110" s="111"/>
      <c r="ONR110" s="351"/>
      <c r="ONS110" s="138"/>
      <c r="ONT110" s="153"/>
      <c r="ONU110" s="111"/>
      <c r="ONV110" s="351"/>
      <c r="ONW110" s="138"/>
      <c r="ONX110" s="153"/>
      <c r="ONY110" s="111"/>
      <c r="ONZ110" s="351"/>
      <c r="OOA110" s="138"/>
      <c r="OOB110" s="153"/>
      <c r="OOC110" s="111"/>
      <c r="OOD110" s="351"/>
      <c r="OOE110" s="138"/>
      <c r="OOF110" s="153"/>
      <c r="OOG110" s="111"/>
      <c r="OOH110" s="351"/>
      <c r="OOI110" s="138"/>
      <c r="OOJ110" s="153"/>
      <c r="OOK110" s="111"/>
      <c r="OOL110" s="351"/>
      <c r="OOM110" s="138"/>
      <c r="OON110" s="153"/>
      <c r="OOO110" s="111"/>
      <c r="OOP110" s="351"/>
      <c r="OOQ110" s="138"/>
      <c r="OOR110" s="153"/>
      <c r="OOS110" s="111"/>
      <c r="OOT110" s="351"/>
      <c r="OOU110" s="138"/>
      <c r="OOV110" s="153"/>
      <c r="OOW110" s="111"/>
      <c r="OOX110" s="351"/>
      <c r="OOY110" s="138"/>
      <c r="OOZ110" s="153"/>
      <c r="OPA110" s="111"/>
      <c r="OPB110" s="351"/>
      <c r="OPC110" s="138"/>
      <c r="OPD110" s="153"/>
      <c r="OPE110" s="111"/>
      <c r="OPF110" s="351"/>
      <c r="OPG110" s="138"/>
      <c r="OPH110" s="153"/>
      <c r="OPI110" s="111"/>
      <c r="OPJ110" s="351"/>
      <c r="OPK110" s="138"/>
      <c r="OPL110" s="153"/>
      <c r="OPM110" s="111"/>
      <c r="OPN110" s="351"/>
      <c r="OPO110" s="138"/>
      <c r="OPP110" s="153"/>
      <c r="OPQ110" s="111"/>
      <c r="OPR110" s="351"/>
      <c r="OPS110" s="138"/>
      <c r="OPT110" s="153"/>
      <c r="OPU110" s="111"/>
      <c r="OPV110" s="351"/>
      <c r="OPW110" s="138"/>
      <c r="OPX110" s="153"/>
      <c r="OPY110" s="111"/>
      <c r="OPZ110" s="351"/>
      <c r="OQA110" s="138"/>
      <c r="OQB110" s="153"/>
      <c r="OQC110" s="111"/>
      <c r="OQD110" s="351"/>
      <c r="OQE110" s="138"/>
      <c r="OQF110" s="153"/>
      <c r="OQG110" s="111"/>
      <c r="OQH110" s="351"/>
      <c r="OQI110" s="138"/>
      <c r="OQJ110" s="153"/>
      <c r="OQK110" s="111"/>
      <c r="OQL110" s="351"/>
      <c r="OQM110" s="138"/>
      <c r="OQN110" s="153"/>
      <c r="OQO110" s="111"/>
      <c r="OQP110" s="351"/>
      <c r="OQQ110" s="138"/>
      <c r="OQR110" s="153"/>
      <c r="OQS110" s="111"/>
      <c r="OQT110" s="351"/>
      <c r="OQU110" s="138"/>
      <c r="OQV110" s="153"/>
      <c r="OQW110" s="111"/>
      <c r="OQX110" s="351"/>
      <c r="OQY110" s="138"/>
      <c r="OQZ110" s="153"/>
      <c r="ORA110" s="111"/>
      <c r="ORB110" s="351"/>
      <c r="ORC110" s="138"/>
      <c r="ORD110" s="153"/>
      <c r="ORE110" s="111"/>
      <c r="ORF110" s="351"/>
      <c r="ORG110" s="138"/>
      <c r="ORH110" s="153"/>
      <c r="ORI110" s="111"/>
      <c r="ORJ110" s="351"/>
      <c r="ORK110" s="138"/>
      <c r="ORL110" s="153"/>
      <c r="ORM110" s="111"/>
      <c r="ORN110" s="351"/>
      <c r="ORO110" s="138"/>
      <c r="ORP110" s="153"/>
      <c r="ORQ110" s="111"/>
      <c r="ORR110" s="351"/>
      <c r="ORS110" s="138"/>
      <c r="ORT110" s="153"/>
      <c r="ORU110" s="111"/>
      <c r="ORV110" s="351"/>
      <c r="ORW110" s="138"/>
      <c r="ORX110" s="153"/>
      <c r="ORY110" s="111"/>
      <c r="ORZ110" s="351"/>
      <c r="OSA110" s="138"/>
      <c r="OSB110" s="153"/>
      <c r="OSC110" s="111"/>
      <c r="OSD110" s="351"/>
      <c r="OSE110" s="138"/>
      <c r="OSF110" s="153"/>
      <c r="OSG110" s="111"/>
      <c r="OSH110" s="351"/>
      <c r="OSI110" s="138"/>
      <c r="OSJ110" s="153"/>
      <c r="OSK110" s="111"/>
      <c r="OSL110" s="351"/>
      <c r="OSM110" s="138"/>
      <c r="OSN110" s="153"/>
      <c r="OSO110" s="111"/>
      <c r="OSP110" s="351"/>
      <c r="OSQ110" s="138"/>
      <c r="OSR110" s="153"/>
      <c r="OSS110" s="111"/>
      <c r="OST110" s="351"/>
      <c r="OSU110" s="138"/>
      <c r="OSV110" s="153"/>
      <c r="OSW110" s="111"/>
      <c r="OSX110" s="351"/>
      <c r="OSY110" s="138"/>
      <c r="OSZ110" s="153"/>
      <c r="OTA110" s="111"/>
      <c r="OTB110" s="351"/>
      <c r="OTC110" s="138"/>
      <c r="OTD110" s="153"/>
      <c r="OTE110" s="111"/>
      <c r="OTF110" s="351"/>
      <c r="OTG110" s="138"/>
      <c r="OTH110" s="153"/>
      <c r="OTI110" s="111"/>
      <c r="OTJ110" s="351"/>
      <c r="OTK110" s="138"/>
      <c r="OTL110" s="153"/>
      <c r="OTM110" s="111"/>
      <c r="OTN110" s="351"/>
      <c r="OTO110" s="138"/>
      <c r="OTP110" s="153"/>
      <c r="OTQ110" s="111"/>
      <c r="OTR110" s="351"/>
      <c r="OTS110" s="138"/>
      <c r="OTT110" s="153"/>
      <c r="OTU110" s="111"/>
      <c r="OTV110" s="351"/>
      <c r="OTW110" s="138"/>
      <c r="OTX110" s="153"/>
      <c r="OTY110" s="111"/>
      <c r="OTZ110" s="351"/>
      <c r="OUA110" s="138"/>
      <c r="OUB110" s="153"/>
      <c r="OUC110" s="111"/>
      <c r="OUD110" s="351"/>
      <c r="OUE110" s="138"/>
      <c r="OUF110" s="153"/>
      <c r="OUG110" s="111"/>
      <c r="OUH110" s="351"/>
      <c r="OUI110" s="138"/>
      <c r="OUJ110" s="153"/>
      <c r="OUK110" s="111"/>
      <c r="OUL110" s="351"/>
      <c r="OUM110" s="138"/>
      <c r="OUN110" s="153"/>
      <c r="OUO110" s="111"/>
      <c r="OUP110" s="351"/>
      <c r="OUQ110" s="138"/>
      <c r="OUR110" s="153"/>
      <c r="OUS110" s="111"/>
      <c r="OUT110" s="351"/>
      <c r="OUU110" s="138"/>
      <c r="OUV110" s="153"/>
      <c r="OUW110" s="111"/>
      <c r="OUX110" s="351"/>
      <c r="OUY110" s="138"/>
      <c r="OUZ110" s="153"/>
      <c r="OVA110" s="111"/>
      <c r="OVB110" s="351"/>
      <c r="OVC110" s="138"/>
      <c r="OVD110" s="153"/>
      <c r="OVE110" s="111"/>
      <c r="OVF110" s="351"/>
      <c r="OVG110" s="138"/>
      <c r="OVH110" s="153"/>
      <c r="OVI110" s="111"/>
      <c r="OVJ110" s="351"/>
      <c r="OVK110" s="138"/>
      <c r="OVL110" s="153"/>
      <c r="OVM110" s="111"/>
      <c r="OVN110" s="351"/>
      <c r="OVO110" s="138"/>
      <c r="OVP110" s="153"/>
      <c r="OVQ110" s="111"/>
      <c r="OVR110" s="351"/>
      <c r="OVS110" s="138"/>
      <c r="OVT110" s="153"/>
      <c r="OVU110" s="111"/>
      <c r="OVV110" s="351"/>
      <c r="OVW110" s="138"/>
      <c r="OVX110" s="153"/>
      <c r="OVY110" s="111"/>
      <c r="OVZ110" s="351"/>
      <c r="OWA110" s="138"/>
      <c r="OWB110" s="153"/>
      <c r="OWC110" s="111"/>
      <c r="OWD110" s="351"/>
      <c r="OWE110" s="138"/>
      <c r="OWF110" s="153"/>
      <c r="OWG110" s="111"/>
      <c r="OWH110" s="351"/>
      <c r="OWI110" s="138"/>
      <c r="OWJ110" s="153"/>
      <c r="OWK110" s="111"/>
      <c r="OWL110" s="351"/>
      <c r="OWM110" s="138"/>
      <c r="OWN110" s="153"/>
      <c r="OWO110" s="111"/>
      <c r="OWP110" s="351"/>
      <c r="OWQ110" s="138"/>
      <c r="OWR110" s="153"/>
      <c r="OWS110" s="111"/>
      <c r="OWT110" s="351"/>
      <c r="OWU110" s="138"/>
      <c r="OWV110" s="153"/>
      <c r="OWW110" s="111"/>
      <c r="OWX110" s="351"/>
      <c r="OWY110" s="138"/>
      <c r="OWZ110" s="153"/>
      <c r="OXA110" s="111"/>
      <c r="OXB110" s="351"/>
      <c r="OXC110" s="138"/>
      <c r="OXD110" s="153"/>
      <c r="OXE110" s="111"/>
      <c r="OXF110" s="351"/>
      <c r="OXG110" s="138"/>
      <c r="OXH110" s="153"/>
      <c r="OXI110" s="111"/>
      <c r="OXJ110" s="351"/>
      <c r="OXK110" s="138"/>
      <c r="OXL110" s="153"/>
      <c r="OXM110" s="111"/>
      <c r="OXN110" s="351"/>
      <c r="OXO110" s="138"/>
      <c r="OXP110" s="153"/>
      <c r="OXQ110" s="111"/>
      <c r="OXR110" s="351"/>
      <c r="OXS110" s="138"/>
      <c r="OXT110" s="153"/>
      <c r="OXU110" s="111"/>
      <c r="OXV110" s="351"/>
      <c r="OXW110" s="138"/>
      <c r="OXX110" s="153"/>
      <c r="OXY110" s="111"/>
      <c r="OXZ110" s="351"/>
      <c r="OYA110" s="138"/>
      <c r="OYB110" s="153"/>
      <c r="OYC110" s="111"/>
      <c r="OYD110" s="351"/>
      <c r="OYE110" s="138"/>
      <c r="OYF110" s="153"/>
      <c r="OYG110" s="111"/>
      <c r="OYH110" s="351"/>
      <c r="OYI110" s="138"/>
      <c r="OYJ110" s="153"/>
      <c r="OYK110" s="111"/>
      <c r="OYL110" s="351"/>
      <c r="OYM110" s="138"/>
      <c r="OYN110" s="153"/>
      <c r="OYO110" s="111"/>
      <c r="OYP110" s="351"/>
      <c r="OYQ110" s="138"/>
      <c r="OYR110" s="153"/>
      <c r="OYS110" s="111"/>
      <c r="OYT110" s="351"/>
      <c r="OYU110" s="138"/>
      <c r="OYV110" s="153"/>
      <c r="OYW110" s="111"/>
      <c r="OYX110" s="351"/>
      <c r="OYY110" s="138"/>
      <c r="OYZ110" s="153"/>
      <c r="OZA110" s="111"/>
      <c r="OZB110" s="351"/>
      <c r="OZC110" s="138"/>
      <c r="OZD110" s="153"/>
      <c r="OZE110" s="111"/>
      <c r="OZF110" s="351"/>
      <c r="OZG110" s="138"/>
      <c r="OZH110" s="153"/>
      <c r="OZI110" s="111"/>
      <c r="OZJ110" s="351"/>
      <c r="OZK110" s="138"/>
      <c r="OZL110" s="153"/>
      <c r="OZM110" s="111"/>
      <c r="OZN110" s="351"/>
      <c r="OZO110" s="138"/>
      <c r="OZP110" s="153"/>
      <c r="OZQ110" s="111"/>
      <c r="OZR110" s="351"/>
      <c r="OZS110" s="138"/>
      <c r="OZT110" s="153"/>
      <c r="OZU110" s="111"/>
      <c r="OZV110" s="351"/>
      <c r="OZW110" s="138"/>
      <c r="OZX110" s="153"/>
      <c r="OZY110" s="111"/>
      <c r="OZZ110" s="351"/>
      <c r="PAA110" s="138"/>
      <c r="PAB110" s="153"/>
      <c r="PAC110" s="111"/>
      <c r="PAD110" s="351"/>
      <c r="PAE110" s="138"/>
      <c r="PAF110" s="153"/>
      <c r="PAG110" s="111"/>
      <c r="PAH110" s="351"/>
      <c r="PAI110" s="138"/>
      <c r="PAJ110" s="153"/>
      <c r="PAK110" s="111"/>
      <c r="PAL110" s="351"/>
      <c r="PAM110" s="138"/>
      <c r="PAN110" s="153"/>
      <c r="PAO110" s="111"/>
      <c r="PAP110" s="351"/>
      <c r="PAQ110" s="138"/>
      <c r="PAR110" s="153"/>
      <c r="PAS110" s="111"/>
      <c r="PAT110" s="351"/>
      <c r="PAU110" s="138"/>
      <c r="PAV110" s="153"/>
      <c r="PAW110" s="111"/>
      <c r="PAX110" s="351"/>
      <c r="PAY110" s="138"/>
      <c r="PAZ110" s="153"/>
      <c r="PBA110" s="111"/>
      <c r="PBB110" s="351"/>
      <c r="PBC110" s="138"/>
      <c r="PBD110" s="153"/>
      <c r="PBE110" s="111"/>
      <c r="PBF110" s="351"/>
      <c r="PBG110" s="138"/>
      <c r="PBH110" s="153"/>
      <c r="PBI110" s="111"/>
      <c r="PBJ110" s="351"/>
      <c r="PBK110" s="138"/>
      <c r="PBL110" s="153"/>
      <c r="PBM110" s="111"/>
      <c r="PBN110" s="351"/>
      <c r="PBO110" s="138"/>
      <c r="PBP110" s="153"/>
      <c r="PBQ110" s="111"/>
      <c r="PBR110" s="351"/>
      <c r="PBS110" s="138"/>
      <c r="PBT110" s="153"/>
      <c r="PBU110" s="111"/>
      <c r="PBV110" s="351"/>
      <c r="PBW110" s="138"/>
      <c r="PBX110" s="153"/>
      <c r="PBY110" s="111"/>
      <c r="PBZ110" s="351"/>
      <c r="PCA110" s="138"/>
      <c r="PCB110" s="153"/>
      <c r="PCC110" s="111"/>
      <c r="PCD110" s="351"/>
      <c r="PCE110" s="138"/>
      <c r="PCF110" s="153"/>
      <c r="PCG110" s="111"/>
      <c r="PCH110" s="351"/>
      <c r="PCI110" s="138"/>
      <c r="PCJ110" s="153"/>
      <c r="PCK110" s="111"/>
      <c r="PCL110" s="351"/>
      <c r="PCM110" s="138"/>
      <c r="PCN110" s="153"/>
      <c r="PCO110" s="111"/>
      <c r="PCP110" s="351"/>
      <c r="PCQ110" s="138"/>
      <c r="PCR110" s="153"/>
      <c r="PCS110" s="111"/>
      <c r="PCT110" s="351"/>
      <c r="PCU110" s="138"/>
      <c r="PCV110" s="153"/>
      <c r="PCW110" s="111"/>
      <c r="PCX110" s="351"/>
      <c r="PCY110" s="138"/>
      <c r="PCZ110" s="153"/>
      <c r="PDA110" s="111"/>
      <c r="PDB110" s="351"/>
      <c r="PDC110" s="138"/>
      <c r="PDD110" s="153"/>
      <c r="PDE110" s="111"/>
      <c r="PDF110" s="351"/>
      <c r="PDG110" s="138"/>
      <c r="PDH110" s="153"/>
      <c r="PDI110" s="111"/>
      <c r="PDJ110" s="351"/>
      <c r="PDK110" s="138"/>
      <c r="PDL110" s="153"/>
      <c r="PDM110" s="111"/>
      <c r="PDN110" s="351"/>
      <c r="PDO110" s="138"/>
      <c r="PDP110" s="153"/>
      <c r="PDQ110" s="111"/>
      <c r="PDR110" s="351"/>
      <c r="PDS110" s="138"/>
      <c r="PDT110" s="153"/>
      <c r="PDU110" s="111"/>
      <c r="PDV110" s="351"/>
      <c r="PDW110" s="138"/>
      <c r="PDX110" s="153"/>
      <c r="PDY110" s="111"/>
      <c r="PDZ110" s="351"/>
      <c r="PEA110" s="138"/>
      <c r="PEB110" s="153"/>
      <c r="PEC110" s="111"/>
      <c r="PED110" s="351"/>
      <c r="PEE110" s="138"/>
      <c r="PEF110" s="153"/>
      <c r="PEG110" s="111"/>
      <c r="PEH110" s="351"/>
      <c r="PEI110" s="138"/>
      <c r="PEJ110" s="153"/>
      <c r="PEK110" s="111"/>
      <c r="PEL110" s="351"/>
      <c r="PEM110" s="138"/>
      <c r="PEN110" s="153"/>
      <c r="PEO110" s="111"/>
      <c r="PEP110" s="351"/>
      <c r="PEQ110" s="138"/>
      <c r="PER110" s="153"/>
      <c r="PES110" s="111"/>
      <c r="PET110" s="351"/>
      <c r="PEU110" s="138"/>
      <c r="PEV110" s="153"/>
      <c r="PEW110" s="111"/>
      <c r="PEX110" s="351"/>
      <c r="PEY110" s="138"/>
      <c r="PEZ110" s="153"/>
      <c r="PFA110" s="111"/>
      <c r="PFB110" s="351"/>
      <c r="PFC110" s="138"/>
      <c r="PFD110" s="153"/>
      <c r="PFE110" s="111"/>
      <c r="PFF110" s="351"/>
      <c r="PFG110" s="138"/>
      <c r="PFH110" s="153"/>
      <c r="PFI110" s="111"/>
      <c r="PFJ110" s="351"/>
      <c r="PFK110" s="138"/>
      <c r="PFL110" s="153"/>
      <c r="PFM110" s="111"/>
      <c r="PFN110" s="351"/>
      <c r="PFO110" s="138"/>
      <c r="PFP110" s="153"/>
      <c r="PFQ110" s="111"/>
      <c r="PFR110" s="351"/>
      <c r="PFS110" s="138"/>
      <c r="PFT110" s="153"/>
      <c r="PFU110" s="111"/>
      <c r="PFV110" s="351"/>
      <c r="PFW110" s="138"/>
      <c r="PFX110" s="153"/>
      <c r="PFY110" s="111"/>
      <c r="PFZ110" s="351"/>
      <c r="PGA110" s="138"/>
      <c r="PGB110" s="153"/>
      <c r="PGC110" s="111"/>
      <c r="PGD110" s="351"/>
      <c r="PGE110" s="138"/>
      <c r="PGF110" s="153"/>
      <c r="PGG110" s="111"/>
      <c r="PGH110" s="351"/>
      <c r="PGI110" s="138"/>
      <c r="PGJ110" s="153"/>
      <c r="PGK110" s="111"/>
      <c r="PGL110" s="351"/>
      <c r="PGM110" s="138"/>
      <c r="PGN110" s="153"/>
      <c r="PGO110" s="111"/>
      <c r="PGP110" s="351"/>
      <c r="PGQ110" s="138"/>
      <c r="PGR110" s="153"/>
      <c r="PGS110" s="111"/>
      <c r="PGT110" s="351"/>
      <c r="PGU110" s="138"/>
      <c r="PGV110" s="153"/>
      <c r="PGW110" s="111"/>
      <c r="PGX110" s="351"/>
      <c r="PGY110" s="138"/>
      <c r="PGZ110" s="153"/>
      <c r="PHA110" s="111"/>
      <c r="PHB110" s="351"/>
      <c r="PHC110" s="138"/>
      <c r="PHD110" s="153"/>
      <c r="PHE110" s="111"/>
      <c r="PHF110" s="351"/>
      <c r="PHG110" s="138"/>
      <c r="PHH110" s="153"/>
      <c r="PHI110" s="111"/>
      <c r="PHJ110" s="351"/>
      <c r="PHK110" s="138"/>
      <c r="PHL110" s="153"/>
      <c r="PHM110" s="111"/>
      <c r="PHN110" s="351"/>
      <c r="PHO110" s="138"/>
      <c r="PHP110" s="153"/>
      <c r="PHQ110" s="111"/>
      <c r="PHR110" s="351"/>
      <c r="PHS110" s="138"/>
      <c r="PHT110" s="153"/>
      <c r="PHU110" s="111"/>
      <c r="PHV110" s="351"/>
      <c r="PHW110" s="138"/>
      <c r="PHX110" s="153"/>
      <c r="PHY110" s="111"/>
      <c r="PHZ110" s="351"/>
      <c r="PIA110" s="138"/>
      <c r="PIB110" s="153"/>
      <c r="PIC110" s="111"/>
      <c r="PID110" s="351"/>
      <c r="PIE110" s="138"/>
      <c r="PIF110" s="153"/>
      <c r="PIG110" s="111"/>
      <c r="PIH110" s="351"/>
      <c r="PII110" s="138"/>
      <c r="PIJ110" s="153"/>
      <c r="PIK110" s="111"/>
      <c r="PIL110" s="351"/>
      <c r="PIM110" s="138"/>
      <c r="PIN110" s="153"/>
      <c r="PIO110" s="111"/>
      <c r="PIP110" s="351"/>
      <c r="PIQ110" s="138"/>
      <c r="PIR110" s="153"/>
      <c r="PIS110" s="111"/>
      <c r="PIT110" s="351"/>
      <c r="PIU110" s="138"/>
      <c r="PIV110" s="153"/>
      <c r="PIW110" s="111"/>
      <c r="PIX110" s="351"/>
      <c r="PIY110" s="138"/>
      <c r="PIZ110" s="153"/>
      <c r="PJA110" s="111"/>
      <c r="PJB110" s="351"/>
      <c r="PJC110" s="138"/>
      <c r="PJD110" s="153"/>
      <c r="PJE110" s="111"/>
      <c r="PJF110" s="351"/>
      <c r="PJG110" s="138"/>
      <c r="PJH110" s="153"/>
      <c r="PJI110" s="111"/>
      <c r="PJJ110" s="351"/>
      <c r="PJK110" s="138"/>
      <c r="PJL110" s="153"/>
      <c r="PJM110" s="111"/>
      <c r="PJN110" s="351"/>
      <c r="PJO110" s="138"/>
      <c r="PJP110" s="153"/>
      <c r="PJQ110" s="111"/>
      <c r="PJR110" s="351"/>
      <c r="PJS110" s="138"/>
      <c r="PJT110" s="153"/>
      <c r="PJU110" s="111"/>
      <c r="PJV110" s="351"/>
      <c r="PJW110" s="138"/>
      <c r="PJX110" s="153"/>
      <c r="PJY110" s="111"/>
      <c r="PJZ110" s="351"/>
      <c r="PKA110" s="138"/>
      <c r="PKB110" s="153"/>
      <c r="PKC110" s="111"/>
      <c r="PKD110" s="351"/>
      <c r="PKE110" s="138"/>
      <c r="PKF110" s="153"/>
      <c r="PKG110" s="111"/>
      <c r="PKH110" s="351"/>
      <c r="PKI110" s="138"/>
      <c r="PKJ110" s="153"/>
      <c r="PKK110" s="111"/>
      <c r="PKL110" s="351"/>
      <c r="PKM110" s="138"/>
      <c r="PKN110" s="153"/>
      <c r="PKO110" s="111"/>
      <c r="PKP110" s="351"/>
      <c r="PKQ110" s="138"/>
      <c r="PKR110" s="153"/>
      <c r="PKS110" s="111"/>
      <c r="PKT110" s="351"/>
      <c r="PKU110" s="138"/>
      <c r="PKV110" s="153"/>
      <c r="PKW110" s="111"/>
      <c r="PKX110" s="351"/>
      <c r="PKY110" s="138"/>
      <c r="PKZ110" s="153"/>
      <c r="PLA110" s="111"/>
      <c r="PLB110" s="351"/>
      <c r="PLC110" s="138"/>
      <c r="PLD110" s="153"/>
      <c r="PLE110" s="111"/>
      <c r="PLF110" s="351"/>
      <c r="PLG110" s="138"/>
      <c r="PLH110" s="153"/>
      <c r="PLI110" s="111"/>
      <c r="PLJ110" s="351"/>
      <c r="PLK110" s="138"/>
      <c r="PLL110" s="153"/>
      <c r="PLM110" s="111"/>
      <c r="PLN110" s="351"/>
      <c r="PLO110" s="138"/>
      <c r="PLP110" s="153"/>
      <c r="PLQ110" s="111"/>
      <c r="PLR110" s="351"/>
      <c r="PLS110" s="138"/>
      <c r="PLT110" s="153"/>
      <c r="PLU110" s="111"/>
      <c r="PLV110" s="351"/>
      <c r="PLW110" s="138"/>
      <c r="PLX110" s="153"/>
      <c r="PLY110" s="111"/>
      <c r="PLZ110" s="351"/>
      <c r="PMA110" s="138"/>
      <c r="PMB110" s="153"/>
      <c r="PMC110" s="111"/>
      <c r="PMD110" s="351"/>
      <c r="PME110" s="138"/>
      <c r="PMF110" s="153"/>
      <c r="PMG110" s="111"/>
      <c r="PMH110" s="351"/>
      <c r="PMI110" s="138"/>
      <c r="PMJ110" s="153"/>
      <c r="PMK110" s="111"/>
      <c r="PML110" s="351"/>
      <c r="PMM110" s="138"/>
      <c r="PMN110" s="153"/>
      <c r="PMO110" s="111"/>
      <c r="PMP110" s="351"/>
      <c r="PMQ110" s="138"/>
      <c r="PMR110" s="153"/>
      <c r="PMS110" s="111"/>
      <c r="PMT110" s="351"/>
      <c r="PMU110" s="138"/>
      <c r="PMV110" s="153"/>
      <c r="PMW110" s="111"/>
      <c r="PMX110" s="351"/>
      <c r="PMY110" s="138"/>
      <c r="PMZ110" s="153"/>
      <c r="PNA110" s="111"/>
      <c r="PNB110" s="351"/>
      <c r="PNC110" s="138"/>
      <c r="PND110" s="153"/>
      <c r="PNE110" s="111"/>
      <c r="PNF110" s="351"/>
      <c r="PNG110" s="138"/>
      <c r="PNH110" s="153"/>
      <c r="PNI110" s="111"/>
      <c r="PNJ110" s="351"/>
      <c r="PNK110" s="138"/>
      <c r="PNL110" s="153"/>
      <c r="PNM110" s="111"/>
      <c r="PNN110" s="351"/>
      <c r="PNO110" s="138"/>
      <c r="PNP110" s="153"/>
      <c r="PNQ110" s="111"/>
      <c r="PNR110" s="351"/>
      <c r="PNS110" s="138"/>
      <c r="PNT110" s="153"/>
      <c r="PNU110" s="111"/>
      <c r="PNV110" s="351"/>
      <c r="PNW110" s="138"/>
      <c r="PNX110" s="153"/>
      <c r="PNY110" s="111"/>
      <c r="PNZ110" s="351"/>
      <c r="POA110" s="138"/>
      <c r="POB110" s="153"/>
      <c r="POC110" s="111"/>
      <c r="POD110" s="351"/>
      <c r="POE110" s="138"/>
      <c r="POF110" s="153"/>
      <c r="POG110" s="111"/>
      <c r="POH110" s="351"/>
      <c r="POI110" s="138"/>
      <c r="POJ110" s="153"/>
      <c r="POK110" s="111"/>
      <c r="POL110" s="351"/>
      <c r="POM110" s="138"/>
      <c r="PON110" s="153"/>
      <c r="POO110" s="111"/>
      <c r="POP110" s="351"/>
      <c r="POQ110" s="138"/>
      <c r="POR110" s="153"/>
      <c r="POS110" s="111"/>
      <c r="POT110" s="351"/>
      <c r="POU110" s="138"/>
      <c r="POV110" s="153"/>
      <c r="POW110" s="111"/>
      <c r="POX110" s="351"/>
      <c r="POY110" s="138"/>
      <c r="POZ110" s="153"/>
      <c r="PPA110" s="111"/>
      <c r="PPB110" s="351"/>
      <c r="PPC110" s="138"/>
      <c r="PPD110" s="153"/>
      <c r="PPE110" s="111"/>
      <c r="PPF110" s="351"/>
      <c r="PPG110" s="138"/>
      <c r="PPH110" s="153"/>
      <c r="PPI110" s="111"/>
      <c r="PPJ110" s="351"/>
      <c r="PPK110" s="138"/>
      <c r="PPL110" s="153"/>
      <c r="PPM110" s="111"/>
      <c r="PPN110" s="351"/>
      <c r="PPO110" s="138"/>
      <c r="PPP110" s="153"/>
      <c r="PPQ110" s="111"/>
      <c r="PPR110" s="351"/>
      <c r="PPS110" s="138"/>
      <c r="PPT110" s="153"/>
      <c r="PPU110" s="111"/>
      <c r="PPV110" s="351"/>
      <c r="PPW110" s="138"/>
      <c r="PPX110" s="153"/>
      <c r="PPY110" s="111"/>
      <c r="PPZ110" s="351"/>
      <c r="PQA110" s="138"/>
      <c r="PQB110" s="153"/>
      <c r="PQC110" s="111"/>
      <c r="PQD110" s="351"/>
      <c r="PQE110" s="138"/>
      <c r="PQF110" s="153"/>
      <c r="PQG110" s="111"/>
      <c r="PQH110" s="351"/>
      <c r="PQI110" s="138"/>
      <c r="PQJ110" s="153"/>
      <c r="PQK110" s="111"/>
      <c r="PQL110" s="351"/>
      <c r="PQM110" s="138"/>
      <c r="PQN110" s="153"/>
      <c r="PQO110" s="111"/>
      <c r="PQP110" s="351"/>
      <c r="PQQ110" s="138"/>
      <c r="PQR110" s="153"/>
      <c r="PQS110" s="111"/>
      <c r="PQT110" s="351"/>
      <c r="PQU110" s="138"/>
      <c r="PQV110" s="153"/>
      <c r="PQW110" s="111"/>
      <c r="PQX110" s="351"/>
      <c r="PQY110" s="138"/>
      <c r="PQZ110" s="153"/>
      <c r="PRA110" s="111"/>
      <c r="PRB110" s="351"/>
      <c r="PRC110" s="138"/>
      <c r="PRD110" s="153"/>
      <c r="PRE110" s="111"/>
      <c r="PRF110" s="351"/>
      <c r="PRG110" s="138"/>
      <c r="PRH110" s="153"/>
      <c r="PRI110" s="111"/>
      <c r="PRJ110" s="351"/>
      <c r="PRK110" s="138"/>
      <c r="PRL110" s="153"/>
      <c r="PRM110" s="111"/>
      <c r="PRN110" s="351"/>
      <c r="PRO110" s="138"/>
      <c r="PRP110" s="153"/>
      <c r="PRQ110" s="111"/>
      <c r="PRR110" s="351"/>
      <c r="PRS110" s="138"/>
      <c r="PRT110" s="153"/>
      <c r="PRU110" s="111"/>
      <c r="PRV110" s="351"/>
      <c r="PRW110" s="138"/>
      <c r="PRX110" s="153"/>
      <c r="PRY110" s="111"/>
      <c r="PRZ110" s="351"/>
      <c r="PSA110" s="138"/>
      <c r="PSB110" s="153"/>
      <c r="PSC110" s="111"/>
      <c r="PSD110" s="351"/>
      <c r="PSE110" s="138"/>
      <c r="PSF110" s="153"/>
      <c r="PSG110" s="111"/>
      <c r="PSH110" s="351"/>
      <c r="PSI110" s="138"/>
      <c r="PSJ110" s="153"/>
      <c r="PSK110" s="111"/>
      <c r="PSL110" s="351"/>
      <c r="PSM110" s="138"/>
      <c r="PSN110" s="153"/>
      <c r="PSO110" s="111"/>
      <c r="PSP110" s="351"/>
      <c r="PSQ110" s="138"/>
      <c r="PSR110" s="153"/>
      <c r="PSS110" s="111"/>
      <c r="PST110" s="351"/>
      <c r="PSU110" s="138"/>
      <c r="PSV110" s="153"/>
      <c r="PSW110" s="111"/>
      <c r="PSX110" s="351"/>
      <c r="PSY110" s="138"/>
      <c r="PSZ110" s="153"/>
      <c r="PTA110" s="111"/>
      <c r="PTB110" s="351"/>
      <c r="PTC110" s="138"/>
      <c r="PTD110" s="153"/>
      <c r="PTE110" s="111"/>
      <c r="PTF110" s="351"/>
      <c r="PTG110" s="138"/>
      <c r="PTH110" s="153"/>
      <c r="PTI110" s="111"/>
      <c r="PTJ110" s="351"/>
      <c r="PTK110" s="138"/>
      <c r="PTL110" s="153"/>
      <c r="PTM110" s="111"/>
      <c r="PTN110" s="351"/>
      <c r="PTO110" s="138"/>
      <c r="PTP110" s="153"/>
      <c r="PTQ110" s="111"/>
      <c r="PTR110" s="351"/>
      <c r="PTS110" s="138"/>
      <c r="PTT110" s="153"/>
      <c r="PTU110" s="111"/>
      <c r="PTV110" s="351"/>
      <c r="PTW110" s="138"/>
      <c r="PTX110" s="153"/>
      <c r="PTY110" s="111"/>
      <c r="PTZ110" s="351"/>
      <c r="PUA110" s="138"/>
      <c r="PUB110" s="153"/>
      <c r="PUC110" s="111"/>
      <c r="PUD110" s="351"/>
      <c r="PUE110" s="138"/>
      <c r="PUF110" s="153"/>
      <c r="PUG110" s="111"/>
      <c r="PUH110" s="351"/>
      <c r="PUI110" s="138"/>
      <c r="PUJ110" s="153"/>
      <c r="PUK110" s="111"/>
      <c r="PUL110" s="351"/>
      <c r="PUM110" s="138"/>
      <c r="PUN110" s="153"/>
      <c r="PUO110" s="111"/>
      <c r="PUP110" s="351"/>
      <c r="PUQ110" s="138"/>
      <c r="PUR110" s="153"/>
      <c r="PUS110" s="111"/>
      <c r="PUT110" s="351"/>
      <c r="PUU110" s="138"/>
      <c r="PUV110" s="153"/>
      <c r="PUW110" s="111"/>
      <c r="PUX110" s="351"/>
      <c r="PUY110" s="138"/>
      <c r="PUZ110" s="153"/>
      <c r="PVA110" s="111"/>
      <c r="PVB110" s="351"/>
      <c r="PVC110" s="138"/>
      <c r="PVD110" s="153"/>
      <c r="PVE110" s="111"/>
      <c r="PVF110" s="351"/>
      <c r="PVG110" s="138"/>
      <c r="PVH110" s="153"/>
      <c r="PVI110" s="111"/>
      <c r="PVJ110" s="351"/>
      <c r="PVK110" s="138"/>
      <c r="PVL110" s="153"/>
      <c r="PVM110" s="111"/>
      <c r="PVN110" s="351"/>
      <c r="PVO110" s="138"/>
      <c r="PVP110" s="153"/>
      <c r="PVQ110" s="111"/>
      <c r="PVR110" s="351"/>
      <c r="PVS110" s="138"/>
      <c r="PVT110" s="153"/>
      <c r="PVU110" s="111"/>
      <c r="PVV110" s="351"/>
      <c r="PVW110" s="138"/>
      <c r="PVX110" s="153"/>
      <c r="PVY110" s="111"/>
      <c r="PVZ110" s="351"/>
      <c r="PWA110" s="138"/>
      <c r="PWB110" s="153"/>
      <c r="PWC110" s="111"/>
      <c r="PWD110" s="351"/>
      <c r="PWE110" s="138"/>
      <c r="PWF110" s="153"/>
      <c r="PWG110" s="111"/>
      <c r="PWH110" s="351"/>
      <c r="PWI110" s="138"/>
      <c r="PWJ110" s="153"/>
      <c r="PWK110" s="111"/>
      <c r="PWL110" s="351"/>
      <c r="PWM110" s="138"/>
      <c r="PWN110" s="153"/>
      <c r="PWO110" s="111"/>
      <c r="PWP110" s="351"/>
      <c r="PWQ110" s="138"/>
      <c r="PWR110" s="153"/>
      <c r="PWS110" s="111"/>
      <c r="PWT110" s="351"/>
      <c r="PWU110" s="138"/>
      <c r="PWV110" s="153"/>
      <c r="PWW110" s="111"/>
      <c r="PWX110" s="351"/>
      <c r="PWY110" s="138"/>
      <c r="PWZ110" s="153"/>
      <c r="PXA110" s="111"/>
      <c r="PXB110" s="351"/>
      <c r="PXC110" s="138"/>
      <c r="PXD110" s="153"/>
      <c r="PXE110" s="111"/>
      <c r="PXF110" s="351"/>
      <c r="PXG110" s="138"/>
      <c r="PXH110" s="153"/>
      <c r="PXI110" s="111"/>
      <c r="PXJ110" s="351"/>
      <c r="PXK110" s="138"/>
      <c r="PXL110" s="153"/>
      <c r="PXM110" s="111"/>
      <c r="PXN110" s="351"/>
      <c r="PXO110" s="138"/>
      <c r="PXP110" s="153"/>
      <c r="PXQ110" s="111"/>
      <c r="PXR110" s="351"/>
      <c r="PXS110" s="138"/>
      <c r="PXT110" s="153"/>
      <c r="PXU110" s="111"/>
      <c r="PXV110" s="351"/>
      <c r="PXW110" s="138"/>
      <c r="PXX110" s="153"/>
      <c r="PXY110" s="111"/>
      <c r="PXZ110" s="351"/>
      <c r="PYA110" s="138"/>
      <c r="PYB110" s="153"/>
      <c r="PYC110" s="111"/>
      <c r="PYD110" s="351"/>
      <c r="PYE110" s="138"/>
      <c r="PYF110" s="153"/>
      <c r="PYG110" s="111"/>
      <c r="PYH110" s="351"/>
      <c r="PYI110" s="138"/>
      <c r="PYJ110" s="153"/>
      <c r="PYK110" s="111"/>
      <c r="PYL110" s="351"/>
      <c r="PYM110" s="138"/>
      <c r="PYN110" s="153"/>
      <c r="PYO110" s="111"/>
      <c r="PYP110" s="351"/>
      <c r="PYQ110" s="138"/>
      <c r="PYR110" s="153"/>
      <c r="PYS110" s="111"/>
      <c r="PYT110" s="351"/>
      <c r="PYU110" s="138"/>
      <c r="PYV110" s="153"/>
      <c r="PYW110" s="111"/>
      <c r="PYX110" s="351"/>
      <c r="PYY110" s="138"/>
      <c r="PYZ110" s="153"/>
      <c r="PZA110" s="111"/>
      <c r="PZB110" s="351"/>
      <c r="PZC110" s="138"/>
      <c r="PZD110" s="153"/>
      <c r="PZE110" s="111"/>
      <c r="PZF110" s="351"/>
      <c r="PZG110" s="138"/>
      <c r="PZH110" s="153"/>
      <c r="PZI110" s="111"/>
      <c r="PZJ110" s="351"/>
      <c r="PZK110" s="138"/>
      <c r="PZL110" s="153"/>
      <c r="PZM110" s="111"/>
      <c r="PZN110" s="351"/>
      <c r="PZO110" s="138"/>
      <c r="PZP110" s="153"/>
      <c r="PZQ110" s="111"/>
      <c r="PZR110" s="351"/>
      <c r="PZS110" s="138"/>
      <c r="PZT110" s="153"/>
      <c r="PZU110" s="111"/>
      <c r="PZV110" s="351"/>
      <c r="PZW110" s="138"/>
      <c r="PZX110" s="153"/>
      <c r="PZY110" s="111"/>
      <c r="PZZ110" s="351"/>
      <c r="QAA110" s="138"/>
      <c r="QAB110" s="153"/>
      <c r="QAC110" s="111"/>
      <c r="QAD110" s="351"/>
      <c r="QAE110" s="138"/>
      <c r="QAF110" s="153"/>
      <c r="QAG110" s="111"/>
      <c r="QAH110" s="351"/>
      <c r="QAI110" s="138"/>
      <c r="QAJ110" s="153"/>
      <c r="QAK110" s="111"/>
      <c r="QAL110" s="351"/>
      <c r="QAM110" s="138"/>
      <c r="QAN110" s="153"/>
      <c r="QAO110" s="111"/>
      <c r="QAP110" s="351"/>
      <c r="QAQ110" s="138"/>
      <c r="QAR110" s="153"/>
      <c r="QAS110" s="111"/>
      <c r="QAT110" s="351"/>
      <c r="QAU110" s="138"/>
      <c r="QAV110" s="153"/>
      <c r="QAW110" s="111"/>
      <c r="QAX110" s="351"/>
      <c r="QAY110" s="138"/>
      <c r="QAZ110" s="153"/>
      <c r="QBA110" s="111"/>
      <c r="QBB110" s="351"/>
      <c r="QBC110" s="138"/>
      <c r="QBD110" s="153"/>
      <c r="QBE110" s="111"/>
      <c r="QBF110" s="351"/>
      <c r="QBG110" s="138"/>
      <c r="QBH110" s="153"/>
      <c r="QBI110" s="111"/>
      <c r="QBJ110" s="351"/>
      <c r="QBK110" s="138"/>
      <c r="QBL110" s="153"/>
      <c r="QBM110" s="111"/>
      <c r="QBN110" s="351"/>
      <c r="QBO110" s="138"/>
      <c r="QBP110" s="153"/>
      <c r="QBQ110" s="111"/>
      <c r="QBR110" s="351"/>
      <c r="QBS110" s="138"/>
      <c r="QBT110" s="153"/>
      <c r="QBU110" s="111"/>
      <c r="QBV110" s="351"/>
      <c r="QBW110" s="138"/>
      <c r="QBX110" s="153"/>
      <c r="QBY110" s="111"/>
      <c r="QBZ110" s="351"/>
      <c r="QCA110" s="138"/>
      <c r="QCB110" s="153"/>
      <c r="QCC110" s="111"/>
      <c r="QCD110" s="351"/>
      <c r="QCE110" s="138"/>
      <c r="QCF110" s="153"/>
      <c r="QCG110" s="111"/>
      <c r="QCH110" s="351"/>
      <c r="QCI110" s="138"/>
      <c r="QCJ110" s="153"/>
      <c r="QCK110" s="111"/>
      <c r="QCL110" s="351"/>
      <c r="QCM110" s="138"/>
      <c r="QCN110" s="153"/>
      <c r="QCO110" s="111"/>
      <c r="QCP110" s="351"/>
      <c r="QCQ110" s="138"/>
      <c r="QCR110" s="153"/>
      <c r="QCS110" s="111"/>
      <c r="QCT110" s="351"/>
      <c r="QCU110" s="138"/>
      <c r="QCV110" s="153"/>
      <c r="QCW110" s="111"/>
      <c r="QCX110" s="351"/>
      <c r="QCY110" s="138"/>
      <c r="QCZ110" s="153"/>
      <c r="QDA110" s="111"/>
      <c r="QDB110" s="351"/>
      <c r="QDC110" s="138"/>
      <c r="QDD110" s="153"/>
      <c r="QDE110" s="111"/>
      <c r="QDF110" s="351"/>
      <c r="QDG110" s="138"/>
      <c r="QDH110" s="153"/>
      <c r="QDI110" s="111"/>
      <c r="QDJ110" s="351"/>
      <c r="QDK110" s="138"/>
      <c r="QDL110" s="153"/>
      <c r="QDM110" s="111"/>
      <c r="QDN110" s="351"/>
      <c r="QDO110" s="138"/>
      <c r="QDP110" s="153"/>
      <c r="QDQ110" s="111"/>
      <c r="QDR110" s="351"/>
      <c r="QDS110" s="138"/>
      <c r="QDT110" s="153"/>
      <c r="QDU110" s="111"/>
      <c r="QDV110" s="351"/>
      <c r="QDW110" s="138"/>
      <c r="QDX110" s="153"/>
      <c r="QDY110" s="111"/>
      <c r="QDZ110" s="351"/>
      <c r="QEA110" s="138"/>
      <c r="QEB110" s="153"/>
      <c r="QEC110" s="111"/>
      <c r="QED110" s="351"/>
      <c r="QEE110" s="138"/>
      <c r="QEF110" s="153"/>
      <c r="QEG110" s="111"/>
      <c r="QEH110" s="351"/>
      <c r="QEI110" s="138"/>
      <c r="QEJ110" s="153"/>
      <c r="QEK110" s="111"/>
      <c r="QEL110" s="351"/>
      <c r="QEM110" s="138"/>
      <c r="QEN110" s="153"/>
      <c r="QEO110" s="111"/>
      <c r="QEP110" s="351"/>
      <c r="QEQ110" s="138"/>
      <c r="QER110" s="153"/>
      <c r="QES110" s="111"/>
      <c r="QET110" s="351"/>
      <c r="QEU110" s="138"/>
      <c r="QEV110" s="153"/>
      <c r="QEW110" s="111"/>
      <c r="QEX110" s="351"/>
      <c r="QEY110" s="138"/>
      <c r="QEZ110" s="153"/>
      <c r="QFA110" s="111"/>
      <c r="QFB110" s="351"/>
      <c r="QFC110" s="138"/>
      <c r="QFD110" s="153"/>
      <c r="QFE110" s="111"/>
      <c r="QFF110" s="351"/>
      <c r="QFG110" s="138"/>
      <c r="QFH110" s="153"/>
      <c r="QFI110" s="111"/>
      <c r="QFJ110" s="351"/>
      <c r="QFK110" s="138"/>
      <c r="QFL110" s="153"/>
      <c r="QFM110" s="111"/>
      <c r="QFN110" s="351"/>
      <c r="QFO110" s="138"/>
      <c r="QFP110" s="153"/>
      <c r="QFQ110" s="111"/>
      <c r="QFR110" s="351"/>
      <c r="QFS110" s="138"/>
      <c r="QFT110" s="153"/>
      <c r="QFU110" s="111"/>
      <c r="QFV110" s="351"/>
      <c r="QFW110" s="138"/>
      <c r="QFX110" s="153"/>
      <c r="QFY110" s="111"/>
      <c r="QFZ110" s="351"/>
      <c r="QGA110" s="138"/>
      <c r="QGB110" s="153"/>
      <c r="QGC110" s="111"/>
      <c r="QGD110" s="351"/>
      <c r="QGE110" s="138"/>
      <c r="QGF110" s="153"/>
      <c r="QGG110" s="111"/>
      <c r="QGH110" s="351"/>
      <c r="QGI110" s="138"/>
      <c r="QGJ110" s="153"/>
      <c r="QGK110" s="111"/>
      <c r="QGL110" s="351"/>
      <c r="QGM110" s="138"/>
      <c r="QGN110" s="153"/>
      <c r="QGO110" s="111"/>
      <c r="QGP110" s="351"/>
      <c r="QGQ110" s="138"/>
      <c r="QGR110" s="153"/>
      <c r="QGS110" s="111"/>
      <c r="QGT110" s="351"/>
      <c r="QGU110" s="138"/>
      <c r="QGV110" s="153"/>
      <c r="QGW110" s="111"/>
      <c r="QGX110" s="351"/>
      <c r="QGY110" s="138"/>
      <c r="QGZ110" s="153"/>
      <c r="QHA110" s="111"/>
      <c r="QHB110" s="351"/>
      <c r="QHC110" s="138"/>
      <c r="QHD110" s="153"/>
      <c r="QHE110" s="111"/>
      <c r="QHF110" s="351"/>
      <c r="QHG110" s="138"/>
      <c r="QHH110" s="153"/>
      <c r="QHI110" s="111"/>
      <c r="QHJ110" s="351"/>
      <c r="QHK110" s="138"/>
      <c r="QHL110" s="153"/>
      <c r="QHM110" s="111"/>
      <c r="QHN110" s="351"/>
      <c r="QHO110" s="138"/>
      <c r="QHP110" s="153"/>
      <c r="QHQ110" s="111"/>
      <c r="QHR110" s="351"/>
      <c r="QHS110" s="138"/>
      <c r="QHT110" s="153"/>
      <c r="QHU110" s="111"/>
      <c r="QHV110" s="351"/>
      <c r="QHW110" s="138"/>
      <c r="QHX110" s="153"/>
      <c r="QHY110" s="111"/>
      <c r="QHZ110" s="351"/>
      <c r="QIA110" s="138"/>
      <c r="QIB110" s="153"/>
      <c r="QIC110" s="111"/>
      <c r="QID110" s="351"/>
      <c r="QIE110" s="138"/>
      <c r="QIF110" s="153"/>
      <c r="QIG110" s="111"/>
      <c r="QIH110" s="351"/>
      <c r="QII110" s="138"/>
      <c r="QIJ110" s="153"/>
      <c r="QIK110" s="111"/>
      <c r="QIL110" s="351"/>
      <c r="QIM110" s="138"/>
      <c r="QIN110" s="153"/>
      <c r="QIO110" s="111"/>
      <c r="QIP110" s="351"/>
      <c r="QIQ110" s="138"/>
      <c r="QIR110" s="153"/>
      <c r="QIS110" s="111"/>
      <c r="QIT110" s="351"/>
      <c r="QIU110" s="138"/>
      <c r="QIV110" s="153"/>
      <c r="QIW110" s="111"/>
      <c r="QIX110" s="351"/>
      <c r="QIY110" s="138"/>
      <c r="QIZ110" s="153"/>
      <c r="QJA110" s="111"/>
      <c r="QJB110" s="351"/>
      <c r="QJC110" s="138"/>
      <c r="QJD110" s="153"/>
      <c r="QJE110" s="111"/>
      <c r="QJF110" s="351"/>
      <c r="QJG110" s="138"/>
      <c r="QJH110" s="153"/>
      <c r="QJI110" s="111"/>
      <c r="QJJ110" s="351"/>
      <c r="QJK110" s="138"/>
      <c r="QJL110" s="153"/>
      <c r="QJM110" s="111"/>
      <c r="QJN110" s="351"/>
      <c r="QJO110" s="138"/>
      <c r="QJP110" s="153"/>
      <c r="QJQ110" s="111"/>
      <c r="QJR110" s="351"/>
      <c r="QJS110" s="138"/>
      <c r="QJT110" s="153"/>
      <c r="QJU110" s="111"/>
      <c r="QJV110" s="351"/>
      <c r="QJW110" s="138"/>
      <c r="QJX110" s="153"/>
      <c r="QJY110" s="111"/>
      <c r="QJZ110" s="351"/>
      <c r="QKA110" s="138"/>
      <c r="QKB110" s="153"/>
      <c r="QKC110" s="111"/>
      <c r="QKD110" s="351"/>
      <c r="QKE110" s="138"/>
      <c r="QKF110" s="153"/>
      <c r="QKG110" s="111"/>
      <c r="QKH110" s="351"/>
      <c r="QKI110" s="138"/>
      <c r="QKJ110" s="153"/>
      <c r="QKK110" s="111"/>
      <c r="QKL110" s="351"/>
      <c r="QKM110" s="138"/>
      <c r="QKN110" s="153"/>
      <c r="QKO110" s="111"/>
      <c r="QKP110" s="351"/>
      <c r="QKQ110" s="138"/>
      <c r="QKR110" s="153"/>
      <c r="QKS110" s="111"/>
      <c r="QKT110" s="351"/>
      <c r="QKU110" s="138"/>
      <c r="QKV110" s="153"/>
      <c r="QKW110" s="111"/>
      <c r="QKX110" s="351"/>
      <c r="QKY110" s="138"/>
      <c r="QKZ110" s="153"/>
      <c r="QLA110" s="111"/>
      <c r="QLB110" s="351"/>
      <c r="QLC110" s="138"/>
      <c r="QLD110" s="153"/>
      <c r="QLE110" s="111"/>
      <c r="QLF110" s="351"/>
      <c r="QLG110" s="138"/>
      <c r="QLH110" s="153"/>
      <c r="QLI110" s="111"/>
      <c r="QLJ110" s="351"/>
      <c r="QLK110" s="138"/>
      <c r="QLL110" s="153"/>
      <c r="QLM110" s="111"/>
      <c r="QLN110" s="351"/>
      <c r="QLO110" s="138"/>
      <c r="QLP110" s="153"/>
      <c r="QLQ110" s="111"/>
      <c r="QLR110" s="351"/>
      <c r="QLS110" s="138"/>
      <c r="QLT110" s="153"/>
      <c r="QLU110" s="111"/>
      <c r="QLV110" s="351"/>
      <c r="QLW110" s="138"/>
      <c r="QLX110" s="153"/>
      <c r="QLY110" s="111"/>
      <c r="QLZ110" s="351"/>
      <c r="QMA110" s="138"/>
      <c r="QMB110" s="153"/>
      <c r="QMC110" s="111"/>
      <c r="QMD110" s="351"/>
      <c r="QME110" s="138"/>
      <c r="QMF110" s="153"/>
      <c r="QMG110" s="111"/>
      <c r="QMH110" s="351"/>
      <c r="QMI110" s="138"/>
      <c r="QMJ110" s="153"/>
      <c r="QMK110" s="111"/>
      <c r="QML110" s="351"/>
      <c r="QMM110" s="138"/>
      <c r="QMN110" s="153"/>
      <c r="QMO110" s="111"/>
      <c r="QMP110" s="351"/>
      <c r="QMQ110" s="138"/>
      <c r="QMR110" s="153"/>
      <c r="QMS110" s="111"/>
      <c r="QMT110" s="351"/>
      <c r="QMU110" s="138"/>
      <c r="QMV110" s="153"/>
      <c r="QMW110" s="111"/>
      <c r="QMX110" s="351"/>
      <c r="QMY110" s="138"/>
      <c r="QMZ110" s="153"/>
      <c r="QNA110" s="111"/>
      <c r="QNB110" s="351"/>
      <c r="QNC110" s="138"/>
      <c r="QND110" s="153"/>
      <c r="QNE110" s="111"/>
      <c r="QNF110" s="351"/>
      <c r="QNG110" s="138"/>
      <c r="QNH110" s="153"/>
      <c r="QNI110" s="111"/>
      <c r="QNJ110" s="351"/>
      <c r="QNK110" s="138"/>
      <c r="QNL110" s="153"/>
      <c r="QNM110" s="111"/>
      <c r="QNN110" s="351"/>
      <c r="QNO110" s="138"/>
      <c r="QNP110" s="153"/>
      <c r="QNQ110" s="111"/>
      <c r="QNR110" s="351"/>
      <c r="QNS110" s="138"/>
      <c r="QNT110" s="153"/>
      <c r="QNU110" s="111"/>
      <c r="QNV110" s="351"/>
      <c r="QNW110" s="138"/>
      <c r="QNX110" s="153"/>
      <c r="QNY110" s="111"/>
      <c r="QNZ110" s="351"/>
      <c r="QOA110" s="138"/>
      <c r="QOB110" s="153"/>
      <c r="QOC110" s="111"/>
      <c r="QOD110" s="351"/>
      <c r="QOE110" s="138"/>
      <c r="QOF110" s="153"/>
      <c r="QOG110" s="111"/>
      <c r="QOH110" s="351"/>
      <c r="QOI110" s="138"/>
      <c r="QOJ110" s="153"/>
      <c r="QOK110" s="111"/>
      <c r="QOL110" s="351"/>
      <c r="QOM110" s="138"/>
      <c r="QON110" s="153"/>
      <c r="QOO110" s="111"/>
      <c r="QOP110" s="351"/>
      <c r="QOQ110" s="138"/>
      <c r="QOR110" s="153"/>
      <c r="QOS110" s="111"/>
      <c r="QOT110" s="351"/>
      <c r="QOU110" s="138"/>
      <c r="QOV110" s="153"/>
      <c r="QOW110" s="111"/>
      <c r="QOX110" s="351"/>
      <c r="QOY110" s="138"/>
      <c r="QOZ110" s="153"/>
      <c r="QPA110" s="111"/>
      <c r="QPB110" s="351"/>
      <c r="QPC110" s="138"/>
      <c r="QPD110" s="153"/>
      <c r="QPE110" s="111"/>
      <c r="QPF110" s="351"/>
      <c r="QPG110" s="138"/>
      <c r="QPH110" s="153"/>
      <c r="QPI110" s="111"/>
      <c r="QPJ110" s="351"/>
      <c r="QPK110" s="138"/>
      <c r="QPL110" s="153"/>
      <c r="QPM110" s="111"/>
      <c r="QPN110" s="351"/>
      <c r="QPO110" s="138"/>
      <c r="QPP110" s="153"/>
      <c r="QPQ110" s="111"/>
      <c r="QPR110" s="351"/>
      <c r="QPS110" s="138"/>
      <c r="QPT110" s="153"/>
      <c r="QPU110" s="111"/>
      <c r="QPV110" s="351"/>
      <c r="QPW110" s="138"/>
      <c r="QPX110" s="153"/>
      <c r="QPY110" s="111"/>
      <c r="QPZ110" s="351"/>
      <c r="QQA110" s="138"/>
      <c r="QQB110" s="153"/>
      <c r="QQC110" s="111"/>
      <c r="QQD110" s="351"/>
      <c r="QQE110" s="138"/>
      <c r="QQF110" s="153"/>
      <c r="QQG110" s="111"/>
      <c r="QQH110" s="351"/>
      <c r="QQI110" s="138"/>
      <c r="QQJ110" s="153"/>
      <c r="QQK110" s="111"/>
      <c r="QQL110" s="351"/>
      <c r="QQM110" s="138"/>
      <c r="QQN110" s="153"/>
      <c r="QQO110" s="111"/>
      <c r="QQP110" s="351"/>
      <c r="QQQ110" s="138"/>
      <c r="QQR110" s="153"/>
      <c r="QQS110" s="111"/>
      <c r="QQT110" s="351"/>
      <c r="QQU110" s="138"/>
      <c r="QQV110" s="153"/>
      <c r="QQW110" s="111"/>
      <c r="QQX110" s="351"/>
      <c r="QQY110" s="138"/>
      <c r="QQZ110" s="153"/>
      <c r="QRA110" s="111"/>
      <c r="QRB110" s="351"/>
      <c r="QRC110" s="138"/>
      <c r="QRD110" s="153"/>
      <c r="QRE110" s="111"/>
      <c r="QRF110" s="351"/>
      <c r="QRG110" s="138"/>
      <c r="QRH110" s="153"/>
      <c r="QRI110" s="111"/>
      <c r="QRJ110" s="351"/>
      <c r="QRK110" s="138"/>
      <c r="QRL110" s="153"/>
      <c r="QRM110" s="111"/>
      <c r="QRN110" s="351"/>
      <c r="QRO110" s="138"/>
      <c r="QRP110" s="153"/>
      <c r="QRQ110" s="111"/>
      <c r="QRR110" s="351"/>
      <c r="QRS110" s="138"/>
      <c r="QRT110" s="153"/>
      <c r="QRU110" s="111"/>
      <c r="QRV110" s="351"/>
      <c r="QRW110" s="138"/>
      <c r="QRX110" s="153"/>
      <c r="QRY110" s="111"/>
      <c r="QRZ110" s="351"/>
      <c r="QSA110" s="138"/>
      <c r="QSB110" s="153"/>
      <c r="QSC110" s="111"/>
      <c r="QSD110" s="351"/>
      <c r="QSE110" s="138"/>
      <c r="QSF110" s="153"/>
      <c r="QSG110" s="111"/>
      <c r="QSH110" s="351"/>
      <c r="QSI110" s="138"/>
      <c r="QSJ110" s="153"/>
      <c r="QSK110" s="111"/>
      <c r="QSL110" s="351"/>
      <c r="QSM110" s="138"/>
      <c r="QSN110" s="153"/>
      <c r="QSO110" s="111"/>
      <c r="QSP110" s="351"/>
      <c r="QSQ110" s="138"/>
      <c r="QSR110" s="153"/>
      <c r="QSS110" s="111"/>
      <c r="QST110" s="351"/>
      <c r="QSU110" s="138"/>
      <c r="QSV110" s="153"/>
      <c r="QSW110" s="111"/>
      <c r="QSX110" s="351"/>
      <c r="QSY110" s="138"/>
      <c r="QSZ110" s="153"/>
      <c r="QTA110" s="111"/>
      <c r="QTB110" s="351"/>
      <c r="QTC110" s="138"/>
      <c r="QTD110" s="153"/>
      <c r="QTE110" s="111"/>
      <c r="QTF110" s="351"/>
      <c r="QTG110" s="138"/>
      <c r="QTH110" s="153"/>
      <c r="QTI110" s="111"/>
      <c r="QTJ110" s="351"/>
      <c r="QTK110" s="138"/>
      <c r="QTL110" s="153"/>
      <c r="QTM110" s="111"/>
      <c r="QTN110" s="351"/>
      <c r="QTO110" s="138"/>
      <c r="QTP110" s="153"/>
      <c r="QTQ110" s="111"/>
      <c r="QTR110" s="351"/>
      <c r="QTS110" s="138"/>
      <c r="QTT110" s="153"/>
      <c r="QTU110" s="111"/>
      <c r="QTV110" s="351"/>
      <c r="QTW110" s="138"/>
      <c r="QTX110" s="153"/>
      <c r="QTY110" s="111"/>
      <c r="QTZ110" s="351"/>
      <c r="QUA110" s="138"/>
      <c r="QUB110" s="153"/>
      <c r="QUC110" s="111"/>
      <c r="QUD110" s="351"/>
      <c r="QUE110" s="138"/>
      <c r="QUF110" s="153"/>
      <c r="QUG110" s="111"/>
      <c r="QUH110" s="351"/>
      <c r="QUI110" s="138"/>
      <c r="QUJ110" s="153"/>
      <c r="QUK110" s="111"/>
      <c r="QUL110" s="351"/>
      <c r="QUM110" s="138"/>
      <c r="QUN110" s="153"/>
      <c r="QUO110" s="111"/>
      <c r="QUP110" s="351"/>
      <c r="QUQ110" s="138"/>
      <c r="QUR110" s="153"/>
      <c r="QUS110" s="111"/>
      <c r="QUT110" s="351"/>
      <c r="QUU110" s="138"/>
      <c r="QUV110" s="153"/>
      <c r="QUW110" s="111"/>
      <c r="QUX110" s="351"/>
      <c r="QUY110" s="138"/>
      <c r="QUZ110" s="153"/>
      <c r="QVA110" s="111"/>
      <c r="QVB110" s="351"/>
      <c r="QVC110" s="138"/>
      <c r="QVD110" s="153"/>
      <c r="QVE110" s="111"/>
      <c r="QVF110" s="351"/>
      <c r="QVG110" s="138"/>
      <c r="QVH110" s="153"/>
      <c r="QVI110" s="111"/>
      <c r="QVJ110" s="351"/>
      <c r="QVK110" s="138"/>
      <c r="QVL110" s="153"/>
      <c r="QVM110" s="111"/>
      <c r="QVN110" s="351"/>
      <c r="QVO110" s="138"/>
      <c r="QVP110" s="153"/>
      <c r="QVQ110" s="111"/>
      <c r="QVR110" s="351"/>
      <c r="QVS110" s="138"/>
      <c r="QVT110" s="153"/>
      <c r="QVU110" s="111"/>
      <c r="QVV110" s="351"/>
      <c r="QVW110" s="138"/>
      <c r="QVX110" s="153"/>
      <c r="QVY110" s="111"/>
      <c r="QVZ110" s="351"/>
      <c r="QWA110" s="138"/>
      <c r="QWB110" s="153"/>
      <c r="QWC110" s="111"/>
      <c r="QWD110" s="351"/>
      <c r="QWE110" s="138"/>
      <c r="QWF110" s="153"/>
      <c r="QWG110" s="111"/>
      <c r="QWH110" s="351"/>
      <c r="QWI110" s="138"/>
      <c r="QWJ110" s="153"/>
      <c r="QWK110" s="111"/>
      <c r="QWL110" s="351"/>
      <c r="QWM110" s="138"/>
      <c r="QWN110" s="153"/>
      <c r="QWO110" s="111"/>
      <c r="QWP110" s="351"/>
      <c r="QWQ110" s="138"/>
      <c r="QWR110" s="153"/>
      <c r="QWS110" s="111"/>
      <c r="QWT110" s="351"/>
      <c r="QWU110" s="138"/>
      <c r="QWV110" s="153"/>
      <c r="QWW110" s="111"/>
      <c r="QWX110" s="351"/>
      <c r="QWY110" s="138"/>
      <c r="QWZ110" s="153"/>
      <c r="QXA110" s="111"/>
      <c r="QXB110" s="351"/>
      <c r="QXC110" s="138"/>
      <c r="QXD110" s="153"/>
      <c r="QXE110" s="111"/>
      <c r="QXF110" s="351"/>
      <c r="QXG110" s="138"/>
      <c r="QXH110" s="153"/>
      <c r="QXI110" s="111"/>
      <c r="QXJ110" s="351"/>
      <c r="QXK110" s="138"/>
      <c r="QXL110" s="153"/>
      <c r="QXM110" s="111"/>
      <c r="QXN110" s="351"/>
      <c r="QXO110" s="138"/>
      <c r="QXP110" s="153"/>
      <c r="QXQ110" s="111"/>
      <c r="QXR110" s="351"/>
      <c r="QXS110" s="138"/>
      <c r="QXT110" s="153"/>
      <c r="QXU110" s="111"/>
      <c r="QXV110" s="351"/>
      <c r="QXW110" s="138"/>
      <c r="QXX110" s="153"/>
      <c r="QXY110" s="111"/>
      <c r="QXZ110" s="351"/>
      <c r="QYA110" s="138"/>
      <c r="QYB110" s="153"/>
      <c r="QYC110" s="111"/>
      <c r="QYD110" s="351"/>
      <c r="QYE110" s="138"/>
      <c r="QYF110" s="153"/>
      <c r="QYG110" s="111"/>
      <c r="QYH110" s="351"/>
      <c r="QYI110" s="138"/>
      <c r="QYJ110" s="153"/>
      <c r="QYK110" s="111"/>
      <c r="QYL110" s="351"/>
      <c r="QYM110" s="138"/>
      <c r="QYN110" s="153"/>
      <c r="QYO110" s="111"/>
      <c r="QYP110" s="351"/>
      <c r="QYQ110" s="138"/>
      <c r="QYR110" s="153"/>
      <c r="QYS110" s="111"/>
      <c r="QYT110" s="351"/>
      <c r="QYU110" s="138"/>
      <c r="QYV110" s="153"/>
      <c r="QYW110" s="111"/>
      <c r="QYX110" s="351"/>
      <c r="QYY110" s="138"/>
      <c r="QYZ110" s="153"/>
      <c r="QZA110" s="111"/>
      <c r="QZB110" s="351"/>
      <c r="QZC110" s="138"/>
      <c r="QZD110" s="153"/>
      <c r="QZE110" s="111"/>
      <c r="QZF110" s="351"/>
      <c r="QZG110" s="138"/>
      <c r="QZH110" s="153"/>
      <c r="QZI110" s="111"/>
      <c r="QZJ110" s="351"/>
      <c r="QZK110" s="138"/>
      <c r="QZL110" s="153"/>
      <c r="QZM110" s="111"/>
      <c r="QZN110" s="351"/>
      <c r="QZO110" s="138"/>
      <c r="QZP110" s="153"/>
      <c r="QZQ110" s="111"/>
      <c r="QZR110" s="351"/>
      <c r="QZS110" s="138"/>
      <c r="QZT110" s="153"/>
      <c r="QZU110" s="111"/>
      <c r="QZV110" s="351"/>
      <c r="QZW110" s="138"/>
      <c r="QZX110" s="153"/>
      <c r="QZY110" s="111"/>
      <c r="QZZ110" s="351"/>
      <c r="RAA110" s="138"/>
      <c r="RAB110" s="153"/>
      <c r="RAC110" s="111"/>
      <c r="RAD110" s="351"/>
      <c r="RAE110" s="138"/>
      <c r="RAF110" s="153"/>
      <c r="RAG110" s="111"/>
      <c r="RAH110" s="351"/>
      <c r="RAI110" s="138"/>
      <c r="RAJ110" s="153"/>
      <c r="RAK110" s="111"/>
      <c r="RAL110" s="351"/>
      <c r="RAM110" s="138"/>
      <c r="RAN110" s="153"/>
      <c r="RAO110" s="111"/>
      <c r="RAP110" s="351"/>
      <c r="RAQ110" s="138"/>
      <c r="RAR110" s="153"/>
      <c r="RAS110" s="111"/>
      <c r="RAT110" s="351"/>
      <c r="RAU110" s="138"/>
      <c r="RAV110" s="153"/>
      <c r="RAW110" s="111"/>
      <c r="RAX110" s="351"/>
      <c r="RAY110" s="138"/>
      <c r="RAZ110" s="153"/>
      <c r="RBA110" s="111"/>
      <c r="RBB110" s="351"/>
      <c r="RBC110" s="138"/>
      <c r="RBD110" s="153"/>
      <c r="RBE110" s="111"/>
      <c r="RBF110" s="351"/>
      <c r="RBG110" s="138"/>
      <c r="RBH110" s="153"/>
      <c r="RBI110" s="111"/>
      <c r="RBJ110" s="351"/>
      <c r="RBK110" s="138"/>
      <c r="RBL110" s="153"/>
      <c r="RBM110" s="111"/>
      <c r="RBN110" s="351"/>
      <c r="RBO110" s="138"/>
      <c r="RBP110" s="153"/>
      <c r="RBQ110" s="111"/>
      <c r="RBR110" s="351"/>
      <c r="RBS110" s="138"/>
      <c r="RBT110" s="153"/>
      <c r="RBU110" s="111"/>
      <c r="RBV110" s="351"/>
      <c r="RBW110" s="138"/>
      <c r="RBX110" s="153"/>
      <c r="RBY110" s="111"/>
      <c r="RBZ110" s="351"/>
      <c r="RCA110" s="138"/>
      <c r="RCB110" s="153"/>
      <c r="RCC110" s="111"/>
      <c r="RCD110" s="351"/>
      <c r="RCE110" s="138"/>
      <c r="RCF110" s="153"/>
      <c r="RCG110" s="111"/>
      <c r="RCH110" s="351"/>
      <c r="RCI110" s="138"/>
      <c r="RCJ110" s="153"/>
      <c r="RCK110" s="111"/>
      <c r="RCL110" s="351"/>
      <c r="RCM110" s="138"/>
      <c r="RCN110" s="153"/>
      <c r="RCO110" s="111"/>
      <c r="RCP110" s="351"/>
      <c r="RCQ110" s="138"/>
      <c r="RCR110" s="153"/>
      <c r="RCS110" s="111"/>
      <c r="RCT110" s="351"/>
      <c r="RCU110" s="138"/>
      <c r="RCV110" s="153"/>
      <c r="RCW110" s="111"/>
      <c r="RCX110" s="351"/>
      <c r="RCY110" s="138"/>
      <c r="RCZ110" s="153"/>
      <c r="RDA110" s="111"/>
      <c r="RDB110" s="351"/>
      <c r="RDC110" s="138"/>
      <c r="RDD110" s="153"/>
      <c r="RDE110" s="111"/>
      <c r="RDF110" s="351"/>
      <c r="RDG110" s="138"/>
      <c r="RDH110" s="153"/>
      <c r="RDI110" s="111"/>
      <c r="RDJ110" s="351"/>
      <c r="RDK110" s="138"/>
      <c r="RDL110" s="153"/>
      <c r="RDM110" s="111"/>
      <c r="RDN110" s="351"/>
      <c r="RDO110" s="138"/>
      <c r="RDP110" s="153"/>
      <c r="RDQ110" s="111"/>
      <c r="RDR110" s="351"/>
      <c r="RDS110" s="138"/>
      <c r="RDT110" s="153"/>
      <c r="RDU110" s="111"/>
      <c r="RDV110" s="351"/>
      <c r="RDW110" s="138"/>
      <c r="RDX110" s="153"/>
      <c r="RDY110" s="111"/>
      <c r="RDZ110" s="351"/>
      <c r="REA110" s="138"/>
      <c r="REB110" s="153"/>
      <c r="REC110" s="111"/>
      <c r="RED110" s="351"/>
      <c r="REE110" s="138"/>
      <c r="REF110" s="153"/>
      <c r="REG110" s="111"/>
      <c r="REH110" s="351"/>
      <c r="REI110" s="138"/>
      <c r="REJ110" s="153"/>
      <c r="REK110" s="111"/>
      <c r="REL110" s="351"/>
      <c r="REM110" s="138"/>
      <c r="REN110" s="153"/>
      <c r="REO110" s="111"/>
      <c r="REP110" s="351"/>
      <c r="REQ110" s="138"/>
      <c r="RER110" s="153"/>
      <c r="RES110" s="111"/>
      <c r="RET110" s="351"/>
      <c r="REU110" s="138"/>
      <c r="REV110" s="153"/>
      <c r="REW110" s="111"/>
      <c r="REX110" s="351"/>
      <c r="REY110" s="138"/>
      <c r="REZ110" s="153"/>
      <c r="RFA110" s="111"/>
      <c r="RFB110" s="351"/>
      <c r="RFC110" s="138"/>
      <c r="RFD110" s="153"/>
      <c r="RFE110" s="111"/>
      <c r="RFF110" s="351"/>
      <c r="RFG110" s="138"/>
      <c r="RFH110" s="153"/>
      <c r="RFI110" s="111"/>
      <c r="RFJ110" s="351"/>
      <c r="RFK110" s="138"/>
      <c r="RFL110" s="153"/>
      <c r="RFM110" s="111"/>
      <c r="RFN110" s="351"/>
      <c r="RFO110" s="138"/>
      <c r="RFP110" s="153"/>
      <c r="RFQ110" s="111"/>
      <c r="RFR110" s="351"/>
      <c r="RFS110" s="138"/>
      <c r="RFT110" s="153"/>
      <c r="RFU110" s="111"/>
      <c r="RFV110" s="351"/>
      <c r="RFW110" s="138"/>
      <c r="RFX110" s="153"/>
      <c r="RFY110" s="111"/>
      <c r="RFZ110" s="351"/>
      <c r="RGA110" s="138"/>
      <c r="RGB110" s="153"/>
      <c r="RGC110" s="111"/>
      <c r="RGD110" s="351"/>
      <c r="RGE110" s="138"/>
      <c r="RGF110" s="153"/>
      <c r="RGG110" s="111"/>
      <c r="RGH110" s="351"/>
      <c r="RGI110" s="138"/>
      <c r="RGJ110" s="153"/>
      <c r="RGK110" s="111"/>
      <c r="RGL110" s="351"/>
      <c r="RGM110" s="138"/>
      <c r="RGN110" s="153"/>
      <c r="RGO110" s="111"/>
      <c r="RGP110" s="351"/>
      <c r="RGQ110" s="138"/>
      <c r="RGR110" s="153"/>
      <c r="RGS110" s="111"/>
      <c r="RGT110" s="351"/>
      <c r="RGU110" s="138"/>
      <c r="RGV110" s="153"/>
      <c r="RGW110" s="111"/>
      <c r="RGX110" s="351"/>
      <c r="RGY110" s="138"/>
      <c r="RGZ110" s="153"/>
      <c r="RHA110" s="111"/>
      <c r="RHB110" s="351"/>
      <c r="RHC110" s="138"/>
      <c r="RHD110" s="153"/>
      <c r="RHE110" s="111"/>
      <c r="RHF110" s="351"/>
      <c r="RHG110" s="138"/>
      <c r="RHH110" s="153"/>
      <c r="RHI110" s="111"/>
      <c r="RHJ110" s="351"/>
      <c r="RHK110" s="138"/>
      <c r="RHL110" s="153"/>
      <c r="RHM110" s="111"/>
      <c r="RHN110" s="351"/>
      <c r="RHO110" s="138"/>
      <c r="RHP110" s="153"/>
      <c r="RHQ110" s="111"/>
      <c r="RHR110" s="351"/>
      <c r="RHS110" s="138"/>
      <c r="RHT110" s="153"/>
      <c r="RHU110" s="111"/>
      <c r="RHV110" s="351"/>
      <c r="RHW110" s="138"/>
      <c r="RHX110" s="153"/>
      <c r="RHY110" s="111"/>
      <c r="RHZ110" s="351"/>
      <c r="RIA110" s="138"/>
      <c r="RIB110" s="153"/>
      <c r="RIC110" s="111"/>
      <c r="RID110" s="351"/>
      <c r="RIE110" s="138"/>
      <c r="RIF110" s="153"/>
      <c r="RIG110" s="111"/>
      <c r="RIH110" s="351"/>
      <c r="RII110" s="138"/>
      <c r="RIJ110" s="153"/>
      <c r="RIK110" s="111"/>
      <c r="RIL110" s="351"/>
      <c r="RIM110" s="138"/>
      <c r="RIN110" s="153"/>
      <c r="RIO110" s="111"/>
      <c r="RIP110" s="351"/>
      <c r="RIQ110" s="138"/>
      <c r="RIR110" s="153"/>
      <c r="RIS110" s="111"/>
      <c r="RIT110" s="351"/>
      <c r="RIU110" s="138"/>
      <c r="RIV110" s="153"/>
      <c r="RIW110" s="111"/>
      <c r="RIX110" s="351"/>
      <c r="RIY110" s="138"/>
      <c r="RIZ110" s="153"/>
      <c r="RJA110" s="111"/>
      <c r="RJB110" s="351"/>
      <c r="RJC110" s="138"/>
      <c r="RJD110" s="153"/>
      <c r="RJE110" s="111"/>
      <c r="RJF110" s="351"/>
      <c r="RJG110" s="138"/>
      <c r="RJH110" s="153"/>
      <c r="RJI110" s="111"/>
      <c r="RJJ110" s="351"/>
      <c r="RJK110" s="138"/>
      <c r="RJL110" s="153"/>
      <c r="RJM110" s="111"/>
      <c r="RJN110" s="351"/>
      <c r="RJO110" s="138"/>
      <c r="RJP110" s="153"/>
      <c r="RJQ110" s="111"/>
      <c r="RJR110" s="351"/>
      <c r="RJS110" s="138"/>
      <c r="RJT110" s="153"/>
      <c r="RJU110" s="111"/>
      <c r="RJV110" s="351"/>
      <c r="RJW110" s="138"/>
      <c r="RJX110" s="153"/>
      <c r="RJY110" s="111"/>
      <c r="RJZ110" s="351"/>
      <c r="RKA110" s="138"/>
      <c r="RKB110" s="153"/>
      <c r="RKC110" s="111"/>
      <c r="RKD110" s="351"/>
      <c r="RKE110" s="138"/>
      <c r="RKF110" s="153"/>
      <c r="RKG110" s="111"/>
      <c r="RKH110" s="351"/>
      <c r="RKI110" s="138"/>
      <c r="RKJ110" s="153"/>
      <c r="RKK110" s="111"/>
      <c r="RKL110" s="351"/>
      <c r="RKM110" s="138"/>
      <c r="RKN110" s="153"/>
      <c r="RKO110" s="111"/>
      <c r="RKP110" s="351"/>
      <c r="RKQ110" s="138"/>
      <c r="RKR110" s="153"/>
      <c r="RKS110" s="111"/>
      <c r="RKT110" s="351"/>
      <c r="RKU110" s="138"/>
      <c r="RKV110" s="153"/>
      <c r="RKW110" s="111"/>
      <c r="RKX110" s="351"/>
      <c r="RKY110" s="138"/>
      <c r="RKZ110" s="153"/>
      <c r="RLA110" s="111"/>
      <c r="RLB110" s="351"/>
      <c r="RLC110" s="138"/>
      <c r="RLD110" s="153"/>
      <c r="RLE110" s="111"/>
      <c r="RLF110" s="351"/>
      <c r="RLG110" s="138"/>
      <c r="RLH110" s="153"/>
      <c r="RLI110" s="111"/>
      <c r="RLJ110" s="351"/>
      <c r="RLK110" s="138"/>
      <c r="RLL110" s="153"/>
      <c r="RLM110" s="111"/>
      <c r="RLN110" s="351"/>
      <c r="RLO110" s="138"/>
      <c r="RLP110" s="153"/>
      <c r="RLQ110" s="111"/>
      <c r="RLR110" s="351"/>
      <c r="RLS110" s="138"/>
      <c r="RLT110" s="153"/>
      <c r="RLU110" s="111"/>
      <c r="RLV110" s="351"/>
      <c r="RLW110" s="138"/>
      <c r="RLX110" s="153"/>
      <c r="RLY110" s="111"/>
      <c r="RLZ110" s="351"/>
      <c r="RMA110" s="138"/>
      <c r="RMB110" s="153"/>
      <c r="RMC110" s="111"/>
      <c r="RMD110" s="351"/>
      <c r="RME110" s="138"/>
      <c r="RMF110" s="153"/>
      <c r="RMG110" s="111"/>
      <c r="RMH110" s="351"/>
      <c r="RMI110" s="138"/>
      <c r="RMJ110" s="153"/>
      <c r="RMK110" s="111"/>
      <c r="RML110" s="351"/>
      <c r="RMM110" s="138"/>
      <c r="RMN110" s="153"/>
      <c r="RMO110" s="111"/>
      <c r="RMP110" s="351"/>
      <c r="RMQ110" s="138"/>
      <c r="RMR110" s="153"/>
      <c r="RMS110" s="111"/>
      <c r="RMT110" s="351"/>
      <c r="RMU110" s="138"/>
      <c r="RMV110" s="153"/>
      <c r="RMW110" s="111"/>
      <c r="RMX110" s="351"/>
      <c r="RMY110" s="138"/>
      <c r="RMZ110" s="153"/>
      <c r="RNA110" s="111"/>
      <c r="RNB110" s="351"/>
      <c r="RNC110" s="138"/>
      <c r="RND110" s="153"/>
      <c r="RNE110" s="111"/>
      <c r="RNF110" s="351"/>
      <c r="RNG110" s="138"/>
      <c r="RNH110" s="153"/>
      <c r="RNI110" s="111"/>
      <c r="RNJ110" s="351"/>
      <c r="RNK110" s="138"/>
      <c r="RNL110" s="153"/>
      <c r="RNM110" s="111"/>
      <c r="RNN110" s="351"/>
      <c r="RNO110" s="138"/>
      <c r="RNP110" s="153"/>
      <c r="RNQ110" s="111"/>
      <c r="RNR110" s="351"/>
      <c r="RNS110" s="138"/>
      <c r="RNT110" s="153"/>
      <c r="RNU110" s="111"/>
      <c r="RNV110" s="351"/>
      <c r="RNW110" s="138"/>
      <c r="RNX110" s="153"/>
      <c r="RNY110" s="111"/>
      <c r="RNZ110" s="351"/>
      <c r="ROA110" s="138"/>
      <c r="ROB110" s="153"/>
      <c r="ROC110" s="111"/>
      <c r="ROD110" s="351"/>
      <c r="ROE110" s="138"/>
      <c r="ROF110" s="153"/>
      <c r="ROG110" s="111"/>
      <c r="ROH110" s="351"/>
      <c r="ROI110" s="138"/>
      <c r="ROJ110" s="153"/>
      <c r="ROK110" s="111"/>
      <c r="ROL110" s="351"/>
      <c r="ROM110" s="138"/>
      <c r="RON110" s="153"/>
      <c r="ROO110" s="111"/>
      <c r="ROP110" s="351"/>
      <c r="ROQ110" s="138"/>
      <c r="ROR110" s="153"/>
      <c r="ROS110" s="111"/>
      <c r="ROT110" s="351"/>
      <c r="ROU110" s="138"/>
      <c r="ROV110" s="153"/>
      <c r="ROW110" s="111"/>
      <c r="ROX110" s="351"/>
      <c r="ROY110" s="138"/>
      <c r="ROZ110" s="153"/>
      <c r="RPA110" s="111"/>
      <c r="RPB110" s="351"/>
      <c r="RPC110" s="138"/>
      <c r="RPD110" s="153"/>
      <c r="RPE110" s="111"/>
      <c r="RPF110" s="351"/>
      <c r="RPG110" s="138"/>
      <c r="RPH110" s="153"/>
      <c r="RPI110" s="111"/>
      <c r="RPJ110" s="351"/>
      <c r="RPK110" s="138"/>
      <c r="RPL110" s="153"/>
      <c r="RPM110" s="111"/>
      <c r="RPN110" s="351"/>
      <c r="RPO110" s="138"/>
      <c r="RPP110" s="153"/>
      <c r="RPQ110" s="111"/>
      <c r="RPR110" s="351"/>
      <c r="RPS110" s="138"/>
      <c r="RPT110" s="153"/>
      <c r="RPU110" s="111"/>
      <c r="RPV110" s="351"/>
      <c r="RPW110" s="138"/>
      <c r="RPX110" s="153"/>
      <c r="RPY110" s="111"/>
      <c r="RPZ110" s="351"/>
      <c r="RQA110" s="138"/>
      <c r="RQB110" s="153"/>
      <c r="RQC110" s="111"/>
      <c r="RQD110" s="351"/>
      <c r="RQE110" s="138"/>
      <c r="RQF110" s="153"/>
      <c r="RQG110" s="111"/>
      <c r="RQH110" s="351"/>
      <c r="RQI110" s="138"/>
      <c r="RQJ110" s="153"/>
      <c r="RQK110" s="111"/>
      <c r="RQL110" s="351"/>
      <c r="RQM110" s="138"/>
      <c r="RQN110" s="153"/>
      <c r="RQO110" s="111"/>
      <c r="RQP110" s="351"/>
      <c r="RQQ110" s="138"/>
      <c r="RQR110" s="153"/>
      <c r="RQS110" s="111"/>
      <c r="RQT110" s="351"/>
      <c r="RQU110" s="138"/>
      <c r="RQV110" s="153"/>
      <c r="RQW110" s="111"/>
      <c r="RQX110" s="351"/>
      <c r="RQY110" s="138"/>
      <c r="RQZ110" s="153"/>
      <c r="RRA110" s="111"/>
      <c r="RRB110" s="351"/>
      <c r="RRC110" s="138"/>
      <c r="RRD110" s="153"/>
      <c r="RRE110" s="111"/>
      <c r="RRF110" s="351"/>
      <c r="RRG110" s="138"/>
      <c r="RRH110" s="153"/>
      <c r="RRI110" s="111"/>
      <c r="RRJ110" s="351"/>
      <c r="RRK110" s="138"/>
      <c r="RRL110" s="153"/>
      <c r="RRM110" s="111"/>
      <c r="RRN110" s="351"/>
      <c r="RRO110" s="138"/>
      <c r="RRP110" s="153"/>
      <c r="RRQ110" s="111"/>
      <c r="RRR110" s="351"/>
      <c r="RRS110" s="138"/>
      <c r="RRT110" s="153"/>
      <c r="RRU110" s="111"/>
      <c r="RRV110" s="351"/>
      <c r="RRW110" s="138"/>
      <c r="RRX110" s="153"/>
      <c r="RRY110" s="111"/>
      <c r="RRZ110" s="351"/>
      <c r="RSA110" s="138"/>
      <c r="RSB110" s="153"/>
      <c r="RSC110" s="111"/>
      <c r="RSD110" s="351"/>
      <c r="RSE110" s="138"/>
      <c r="RSF110" s="153"/>
      <c r="RSG110" s="111"/>
      <c r="RSH110" s="351"/>
      <c r="RSI110" s="138"/>
      <c r="RSJ110" s="153"/>
      <c r="RSK110" s="111"/>
      <c r="RSL110" s="351"/>
      <c r="RSM110" s="138"/>
      <c r="RSN110" s="153"/>
      <c r="RSO110" s="111"/>
      <c r="RSP110" s="351"/>
      <c r="RSQ110" s="138"/>
      <c r="RSR110" s="153"/>
      <c r="RSS110" s="111"/>
      <c r="RST110" s="351"/>
      <c r="RSU110" s="138"/>
      <c r="RSV110" s="153"/>
      <c r="RSW110" s="111"/>
      <c r="RSX110" s="351"/>
      <c r="RSY110" s="138"/>
      <c r="RSZ110" s="153"/>
      <c r="RTA110" s="111"/>
      <c r="RTB110" s="351"/>
      <c r="RTC110" s="138"/>
      <c r="RTD110" s="153"/>
      <c r="RTE110" s="111"/>
      <c r="RTF110" s="351"/>
      <c r="RTG110" s="138"/>
      <c r="RTH110" s="153"/>
      <c r="RTI110" s="111"/>
      <c r="RTJ110" s="351"/>
      <c r="RTK110" s="138"/>
      <c r="RTL110" s="153"/>
      <c r="RTM110" s="111"/>
      <c r="RTN110" s="351"/>
      <c r="RTO110" s="138"/>
      <c r="RTP110" s="153"/>
      <c r="RTQ110" s="111"/>
      <c r="RTR110" s="351"/>
      <c r="RTS110" s="138"/>
      <c r="RTT110" s="153"/>
      <c r="RTU110" s="111"/>
      <c r="RTV110" s="351"/>
      <c r="RTW110" s="138"/>
      <c r="RTX110" s="153"/>
      <c r="RTY110" s="111"/>
      <c r="RTZ110" s="351"/>
      <c r="RUA110" s="138"/>
      <c r="RUB110" s="153"/>
      <c r="RUC110" s="111"/>
      <c r="RUD110" s="351"/>
      <c r="RUE110" s="138"/>
      <c r="RUF110" s="153"/>
      <c r="RUG110" s="111"/>
      <c r="RUH110" s="351"/>
      <c r="RUI110" s="138"/>
      <c r="RUJ110" s="153"/>
      <c r="RUK110" s="111"/>
      <c r="RUL110" s="351"/>
      <c r="RUM110" s="138"/>
      <c r="RUN110" s="153"/>
      <c r="RUO110" s="111"/>
      <c r="RUP110" s="351"/>
      <c r="RUQ110" s="138"/>
      <c r="RUR110" s="153"/>
      <c r="RUS110" s="111"/>
      <c r="RUT110" s="351"/>
      <c r="RUU110" s="138"/>
      <c r="RUV110" s="153"/>
      <c r="RUW110" s="111"/>
      <c r="RUX110" s="351"/>
      <c r="RUY110" s="138"/>
      <c r="RUZ110" s="153"/>
      <c r="RVA110" s="111"/>
      <c r="RVB110" s="351"/>
      <c r="RVC110" s="138"/>
      <c r="RVD110" s="153"/>
      <c r="RVE110" s="111"/>
      <c r="RVF110" s="351"/>
      <c r="RVG110" s="138"/>
      <c r="RVH110" s="153"/>
      <c r="RVI110" s="111"/>
      <c r="RVJ110" s="351"/>
      <c r="RVK110" s="138"/>
      <c r="RVL110" s="153"/>
      <c r="RVM110" s="111"/>
      <c r="RVN110" s="351"/>
      <c r="RVO110" s="138"/>
      <c r="RVP110" s="153"/>
      <c r="RVQ110" s="111"/>
      <c r="RVR110" s="351"/>
      <c r="RVS110" s="138"/>
      <c r="RVT110" s="153"/>
      <c r="RVU110" s="111"/>
      <c r="RVV110" s="351"/>
      <c r="RVW110" s="138"/>
      <c r="RVX110" s="153"/>
      <c r="RVY110" s="111"/>
      <c r="RVZ110" s="351"/>
      <c r="RWA110" s="138"/>
      <c r="RWB110" s="153"/>
      <c r="RWC110" s="111"/>
      <c r="RWD110" s="351"/>
      <c r="RWE110" s="138"/>
      <c r="RWF110" s="153"/>
      <c r="RWG110" s="111"/>
      <c r="RWH110" s="351"/>
      <c r="RWI110" s="138"/>
      <c r="RWJ110" s="153"/>
      <c r="RWK110" s="111"/>
      <c r="RWL110" s="351"/>
      <c r="RWM110" s="138"/>
      <c r="RWN110" s="153"/>
      <c r="RWO110" s="111"/>
      <c r="RWP110" s="351"/>
      <c r="RWQ110" s="138"/>
      <c r="RWR110" s="153"/>
      <c r="RWS110" s="111"/>
      <c r="RWT110" s="351"/>
      <c r="RWU110" s="138"/>
      <c r="RWV110" s="153"/>
      <c r="RWW110" s="111"/>
      <c r="RWX110" s="351"/>
      <c r="RWY110" s="138"/>
      <c r="RWZ110" s="153"/>
      <c r="RXA110" s="111"/>
      <c r="RXB110" s="351"/>
      <c r="RXC110" s="138"/>
      <c r="RXD110" s="153"/>
      <c r="RXE110" s="111"/>
      <c r="RXF110" s="351"/>
      <c r="RXG110" s="138"/>
      <c r="RXH110" s="153"/>
      <c r="RXI110" s="111"/>
      <c r="RXJ110" s="351"/>
      <c r="RXK110" s="138"/>
      <c r="RXL110" s="153"/>
      <c r="RXM110" s="111"/>
      <c r="RXN110" s="351"/>
      <c r="RXO110" s="138"/>
      <c r="RXP110" s="153"/>
      <c r="RXQ110" s="111"/>
      <c r="RXR110" s="351"/>
      <c r="RXS110" s="138"/>
      <c r="RXT110" s="153"/>
      <c r="RXU110" s="111"/>
      <c r="RXV110" s="351"/>
      <c r="RXW110" s="138"/>
      <c r="RXX110" s="153"/>
      <c r="RXY110" s="111"/>
      <c r="RXZ110" s="351"/>
      <c r="RYA110" s="138"/>
      <c r="RYB110" s="153"/>
      <c r="RYC110" s="111"/>
      <c r="RYD110" s="351"/>
      <c r="RYE110" s="138"/>
      <c r="RYF110" s="153"/>
      <c r="RYG110" s="111"/>
      <c r="RYH110" s="351"/>
      <c r="RYI110" s="138"/>
      <c r="RYJ110" s="153"/>
      <c r="RYK110" s="111"/>
      <c r="RYL110" s="351"/>
      <c r="RYM110" s="138"/>
      <c r="RYN110" s="153"/>
      <c r="RYO110" s="111"/>
      <c r="RYP110" s="351"/>
      <c r="RYQ110" s="138"/>
      <c r="RYR110" s="153"/>
      <c r="RYS110" s="111"/>
      <c r="RYT110" s="351"/>
      <c r="RYU110" s="138"/>
      <c r="RYV110" s="153"/>
      <c r="RYW110" s="111"/>
      <c r="RYX110" s="351"/>
      <c r="RYY110" s="138"/>
      <c r="RYZ110" s="153"/>
      <c r="RZA110" s="111"/>
      <c r="RZB110" s="351"/>
      <c r="RZC110" s="138"/>
      <c r="RZD110" s="153"/>
      <c r="RZE110" s="111"/>
      <c r="RZF110" s="351"/>
      <c r="RZG110" s="138"/>
      <c r="RZH110" s="153"/>
      <c r="RZI110" s="111"/>
      <c r="RZJ110" s="351"/>
      <c r="RZK110" s="138"/>
      <c r="RZL110" s="153"/>
      <c r="RZM110" s="111"/>
      <c r="RZN110" s="351"/>
      <c r="RZO110" s="138"/>
      <c r="RZP110" s="153"/>
      <c r="RZQ110" s="111"/>
      <c r="RZR110" s="351"/>
      <c r="RZS110" s="138"/>
      <c r="RZT110" s="153"/>
      <c r="RZU110" s="111"/>
      <c r="RZV110" s="351"/>
      <c r="RZW110" s="138"/>
      <c r="RZX110" s="153"/>
      <c r="RZY110" s="111"/>
      <c r="RZZ110" s="351"/>
      <c r="SAA110" s="138"/>
      <c r="SAB110" s="153"/>
      <c r="SAC110" s="111"/>
      <c r="SAD110" s="351"/>
      <c r="SAE110" s="138"/>
      <c r="SAF110" s="153"/>
      <c r="SAG110" s="111"/>
      <c r="SAH110" s="351"/>
      <c r="SAI110" s="138"/>
      <c r="SAJ110" s="153"/>
      <c r="SAK110" s="111"/>
      <c r="SAL110" s="351"/>
      <c r="SAM110" s="138"/>
      <c r="SAN110" s="153"/>
      <c r="SAO110" s="111"/>
      <c r="SAP110" s="351"/>
      <c r="SAQ110" s="138"/>
      <c r="SAR110" s="153"/>
      <c r="SAS110" s="111"/>
      <c r="SAT110" s="351"/>
      <c r="SAU110" s="138"/>
      <c r="SAV110" s="153"/>
      <c r="SAW110" s="111"/>
      <c r="SAX110" s="351"/>
      <c r="SAY110" s="138"/>
      <c r="SAZ110" s="153"/>
      <c r="SBA110" s="111"/>
      <c r="SBB110" s="351"/>
      <c r="SBC110" s="138"/>
      <c r="SBD110" s="153"/>
      <c r="SBE110" s="111"/>
      <c r="SBF110" s="351"/>
      <c r="SBG110" s="138"/>
      <c r="SBH110" s="153"/>
      <c r="SBI110" s="111"/>
      <c r="SBJ110" s="351"/>
      <c r="SBK110" s="138"/>
      <c r="SBL110" s="153"/>
      <c r="SBM110" s="111"/>
      <c r="SBN110" s="351"/>
      <c r="SBO110" s="138"/>
      <c r="SBP110" s="153"/>
      <c r="SBQ110" s="111"/>
      <c r="SBR110" s="351"/>
      <c r="SBS110" s="138"/>
      <c r="SBT110" s="153"/>
      <c r="SBU110" s="111"/>
      <c r="SBV110" s="351"/>
      <c r="SBW110" s="138"/>
      <c r="SBX110" s="153"/>
      <c r="SBY110" s="111"/>
      <c r="SBZ110" s="351"/>
      <c r="SCA110" s="138"/>
      <c r="SCB110" s="153"/>
      <c r="SCC110" s="111"/>
      <c r="SCD110" s="351"/>
      <c r="SCE110" s="138"/>
      <c r="SCF110" s="153"/>
      <c r="SCG110" s="111"/>
      <c r="SCH110" s="351"/>
      <c r="SCI110" s="138"/>
      <c r="SCJ110" s="153"/>
      <c r="SCK110" s="111"/>
      <c r="SCL110" s="351"/>
      <c r="SCM110" s="138"/>
      <c r="SCN110" s="153"/>
      <c r="SCO110" s="111"/>
      <c r="SCP110" s="351"/>
      <c r="SCQ110" s="138"/>
      <c r="SCR110" s="153"/>
      <c r="SCS110" s="111"/>
      <c r="SCT110" s="351"/>
      <c r="SCU110" s="138"/>
      <c r="SCV110" s="153"/>
      <c r="SCW110" s="111"/>
      <c r="SCX110" s="351"/>
      <c r="SCY110" s="138"/>
      <c r="SCZ110" s="153"/>
      <c r="SDA110" s="111"/>
      <c r="SDB110" s="351"/>
      <c r="SDC110" s="138"/>
      <c r="SDD110" s="153"/>
      <c r="SDE110" s="111"/>
      <c r="SDF110" s="351"/>
      <c r="SDG110" s="138"/>
      <c r="SDH110" s="153"/>
      <c r="SDI110" s="111"/>
      <c r="SDJ110" s="351"/>
      <c r="SDK110" s="138"/>
      <c r="SDL110" s="153"/>
      <c r="SDM110" s="111"/>
      <c r="SDN110" s="351"/>
      <c r="SDO110" s="138"/>
      <c r="SDP110" s="153"/>
      <c r="SDQ110" s="111"/>
      <c r="SDR110" s="351"/>
      <c r="SDS110" s="138"/>
      <c r="SDT110" s="153"/>
      <c r="SDU110" s="111"/>
      <c r="SDV110" s="351"/>
      <c r="SDW110" s="138"/>
      <c r="SDX110" s="153"/>
      <c r="SDY110" s="111"/>
      <c r="SDZ110" s="351"/>
      <c r="SEA110" s="138"/>
      <c r="SEB110" s="153"/>
      <c r="SEC110" s="111"/>
      <c r="SED110" s="351"/>
      <c r="SEE110" s="138"/>
      <c r="SEF110" s="153"/>
      <c r="SEG110" s="111"/>
      <c r="SEH110" s="351"/>
      <c r="SEI110" s="138"/>
      <c r="SEJ110" s="153"/>
      <c r="SEK110" s="111"/>
      <c r="SEL110" s="351"/>
      <c r="SEM110" s="138"/>
      <c r="SEN110" s="153"/>
      <c r="SEO110" s="111"/>
      <c r="SEP110" s="351"/>
      <c r="SEQ110" s="138"/>
      <c r="SER110" s="153"/>
      <c r="SES110" s="111"/>
      <c r="SET110" s="351"/>
      <c r="SEU110" s="138"/>
      <c r="SEV110" s="153"/>
      <c r="SEW110" s="111"/>
      <c r="SEX110" s="351"/>
      <c r="SEY110" s="138"/>
      <c r="SEZ110" s="153"/>
      <c r="SFA110" s="111"/>
      <c r="SFB110" s="351"/>
      <c r="SFC110" s="138"/>
      <c r="SFD110" s="153"/>
      <c r="SFE110" s="111"/>
      <c r="SFF110" s="351"/>
      <c r="SFG110" s="138"/>
      <c r="SFH110" s="153"/>
      <c r="SFI110" s="111"/>
      <c r="SFJ110" s="351"/>
      <c r="SFK110" s="138"/>
      <c r="SFL110" s="153"/>
      <c r="SFM110" s="111"/>
      <c r="SFN110" s="351"/>
      <c r="SFO110" s="138"/>
      <c r="SFP110" s="153"/>
      <c r="SFQ110" s="111"/>
      <c r="SFR110" s="351"/>
      <c r="SFS110" s="138"/>
      <c r="SFT110" s="153"/>
      <c r="SFU110" s="111"/>
      <c r="SFV110" s="351"/>
      <c r="SFW110" s="138"/>
      <c r="SFX110" s="153"/>
      <c r="SFY110" s="111"/>
      <c r="SFZ110" s="351"/>
      <c r="SGA110" s="138"/>
      <c r="SGB110" s="153"/>
      <c r="SGC110" s="111"/>
      <c r="SGD110" s="351"/>
      <c r="SGE110" s="138"/>
      <c r="SGF110" s="153"/>
      <c r="SGG110" s="111"/>
      <c r="SGH110" s="351"/>
      <c r="SGI110" s="138"/>
      <c r="SGJ110" s="153"/>
      <c r="SGK110" s="111"/>
      <c r="SGL110" s="351"/>
      <c r="SGM110" s="138"/>
      <c r="SGN110" s="153"/>
      <c r="SGO110" s="111"/>
      <c r="SGP110" s="351"/>
      <c r="SGQ110" s="138"/>
      <c r="SGR110" s="153"/>
      <c r="SGS110" s="111"/>
      <c r="SGT110" s="351"/>
      <c r="SGU110" s="138"/>
      <c r="SGV110" s="153"/>
      <c r="SGW110" s="111"/>
      <c r="SGX110" s="351"/>
      <c r="SGY110" s="138"/>
      <c r="SGZ110" s="153"/>
      <c r="SHA110" s="111"/>
      <c r="SHB110" s="351"/>
      <c r="SHC110" s="138"/>
      <c r="SHD110" s="153"/>
      <c r="SHE110" s="111"/>
      <c r="SHF110" s="351"/>
      <c r="SHG110" s="138"/>
      <c r="SHH110" s="153"/>
      <c r="SHI110" s="111"/>
      <c r="SHJ110" s="351"/>
      <c r="SHK110" s="138"/>
      <c r="SHL110" s="153"/>
      <c r="SHM110" s="111"/>
      <c r="SHN110" s="351"/>
      <c r="SHO110" s="138"/>
      <c r="SHP110" s="153"/>
      <c r="SHQ110" s="111"/>
      <c r="SHR110" s="351"/>
      <c r="SHS110" s="138"/>
      <c r="SHT110" s="153"/>
      <c r="SHU110" s="111"/>
      <c r="SHV110" s="351"/>
      <c r="SHW110" s="138"/>
      <c r="SHX110" s="153"/>
      <c r="SHY110" s="111"/>
      <c r="SHZ110" s="351"/>
      <c r="SIA110" s="138"/>
      <c r="SIB110" s="153"/>
      <c r="SIC110" s="111"/>
      <c r="SID110" s="351"/>
      <c r="SIE110" s="138"/>
      <c r="SIF110" s="153"/>
      <c r="SIG110" s="111"/>
      <c r="SIH110" s="351"/>
      <c r="SII110" s="138"/>
      <c r="SIJ110" s="153"/>
      <c r="SIK110" s="111"/>
      <c r="SIL110" s="351"/>
      <c r="SIM110" s="138"/>
      <c r="SIN110" s="153"/>
      <c r="SIO110" s="111"/>
      <c r="SIP110" s="351"/>
      <c r="SIQ110" s="138"/>
      <c r="SIR110" s="153"/>
      <c r="SIS110" s="111"/>
      <c r="SIT110" s="351"/>
      <c r="SIU110" s="138"/>
      <c r="SIV110" s="153"/>
      <c r="SIW110" s="111"/>
      <c r="SIX110" s="351"/>
      <c r="SIY110" s="138"/>
      <c r="SIZ110" s="153"/>
      <c r="SJA110" s="111"/>
      <c r="SJB110" s="351"/>
      <c r="SJC110" s="138"/>
      <c r="SJD110" s="153"/>
      <c r="SJE110" s="111"/>
      <c r="SJF110" s="351"/>
      <c r="SJG110" s="138"/>
      <c r="SJH110" s="153"/>
      <c r="SJI110" s="111"/>
      <c r="SJJ110" s="351"/>
      <c r="SJK110" s="138"/>
      <c r="SJL110" s="153"/>
      <c r="SJM110" s="111"/>
      <c r="SJN110" s="351"/>
      <c r="SJO110" s="138"/>
      <c r="SJP110" s="153"/>
      <c r="SJQ110" s="111"/>
      <c r="SJR110" s="351"/>
      <c r="SJS110" s="138"/>
      <c r="SJT110" s="153"/>
      <c r="SJU110" s="111"/>
      <c r="SJV110" s="351"/>
      <c r="SJW110" s="138"/>
      <c r="SJX110" s="153"/>
      <c r="SJY110" s="111"/>
      <c r="SJZ110" s="351"/>
      <c r="SKA110" s="138"/>
      <c r="SKB110" s="153"/>
      <c r="SKC110" s="111"/>
      <c r="SKD110" s="351"/>
      <c r="SKE110" s="138"/>
      <c r="SKF110" s="153"/>
      <c r="SKG110" s="111"/>
      <c r="SKH110" s="351"/>
      <c r="SKI110" s="138"/>
      <c r="SKJ110" s="153"/>
      <c r="SKK110" s="111"/>
      <c r="SKL110" s="351"/>
      <c r="SKM110" s="138"/>
      <c r="SKN110" s="153"/>
      <c r="SKO110" s="111"/>
      <c r="SKP110" s="351"/>
      <c r="SKQ110" s="138"/>
      <c r="SKR110" s="153"/>
      <c r="SKS110" s="111"/>
      <c r="SKT110" s="351"/>
      <c r="SKU110" s="138"/>
      <c r="SKV110" s="153"/>
      <c r="SKW110" s="111"/>
      <c r="SKX110" s="351"/>
      <c r="SKY110" s="138"/>
      <c r="SKZ110" s="153"/>
      <c r="SLA110" s="111"/>
      <c r="SLB110" s="351"/>
      <c r="SLC110" s="138"/>
      <c r="SLD110" s="153"/>
      <c r="SLE110" s="111"/>
      <c r="SLF110" s="351"/>
      <c r="SLG110" s="138"/>
      <c r="SLH110" s="153"/>
      <c r="SLI110" s="111"/>
      <c r="SLJ110" s="351"/>
      <c r="SLK110" s="138"/>
      <c r="SLL110" s="153"/>
      <c r="SLM110" s="111"/>
      <c r="SLN110" s="351"/>
      <c r="SLO110" s="138"/>
      <c r="SLP110" s="153"/>
      <c r="SLQ110" s="111"/>
      <c r="SLR110" s="351"/>
      <c r="SLS110" s="138"/>
      <c r="SLT110" s="153"/>
      <c r="SLU110" s="111"/>
      <c r="SLV110" s="351"/>
      <c r="SLW110" s="138"/>
      <c r="SLX110" s="153"/>
      <c r="SLY110" s="111"/>
      <c r="SLZ110" s="351"/>
      <c r="SMA110" s="138"/>
      <c r="SMB110" s="153"/>
      <c r="SMC110" s="111"/>
      <c r="SMD110" s="351"/>
      <c r="SME110" s="138"/>
      <c r="SMF110" s="153"/>
      <c r="SMG110" s="111"/>
      <c r="SMH110" s="351"/>
      <c r="SMI110" s="138"/>
      <c r="SMJ110" s="153"/>
      <c r="SMK110" s="111"/>
      <c r="SML110" s="351"/>
      <c r="SMM110" s="138"/>
      <c r="SMN110" s="153"/>
      <c r="SMO110" s="111"/>
      <c r="SMP110" s="351"/>
      <c r="SMQ110" s="138"/>
      <c r="SMR110" s="153"/>
      <c r="SMS110" s="111"/>
      <c r="SMT110" s="351"/>
      <c r="SMU110" s="138"/>
      <c r="SMV110" s="153"/>
      <c r="SMW110" s="111"/>
      <c r="SMX110" s="351"/>
      <c r="SMY110" s="138"/>
      <c r="SMZ110" s="153"/>
      <c r="SNA110" s="111"/>
      <c r="SNB110" s="351"/>
      <c r="SNC110" s="138"/>
      <c r="SND110" s="153"/>
      <c r="SNE110" s="111"/>
      <c r="SNF110" s="351"/>
      <c r="SNG110" s="138"/>
      <c r="SNH110" s="153"/>
      <c r="SNI110" s="111"/>
      <c r="SNJ110" s="351"/>
      <c r="SNK110" s="138"/>
      <c r="SNL110" s="153"/>
      <c r="SNM110" s="111"/>
      <c r="SNN110" s="351"/>
      <c r="SNO110" s="138"/>
      <c r="SNP110" s="153"/>
      <c r="SNQ110" s="111"/>
      <c r="SNR110" s="351"/>
      <c r="SNS110" s="138"/>
      <c r="SNT110" s="153"/>
      <c r="SNU110" s="111"/>
      <c r="SNV110" s="351"/>
      <c r="SNW110" s="138"/>
      <c r="SNX110" s="153"/>
      <c r="SNY110" s="111"/>
      <c r="SNZ110" s="351"/>
      <c r="SOA110" s="138"/>
      <c r="SOB110" s="153"/>
      <c r="SOC110" s="111"/>
      <c r="SOD110" s="351"/>
      <c r="SOE110" s="138"/>
      <c r="SOF110" s="153"/>
      <c r="SOG110" s="111"/>
      <c r="SOH110" s="351"/>
      <c r="SOI110" s="138"/>
      <c r="SOJ110" s="153"/>
      <c r="SOK110" s="111"/>
      <c r="SOL110" s="351"/>
      <c r="SOM110" s="138"/>
      <c r="SON110" s="153"/>
      <c r="SOO110" s="111"/>
      <c r="SOP110" s="351"/>
      <c r="SOQ110" s="138"/>
      <c r="SOR110" s="153"/>
      <c r="SOS110" s="111"/>
      <c r="SOT110" s="351"/>
      <c r="SOU110" s="138"/>
      <c r="SOV110" s="153"/>
      <c r="SOW110" s="111"/>
      <c r="SOX110" s="351"/>
      <c r="SOY110" s="138"/>
      <c r="SOZ110" s="153"/>
      <c r="SPA110" s="111"/>
      <c r="SPB110" s="351"/>
      <c r="SPC110" s="138"/>
      <c r="SPD110" s="153"/>
      <c r="SPE110" s="111"/>
      <c r="SPF110" s="351"/>
      <c r="SPG110" s="138"/>
      <c r="SPH110" s="153"/>
      <c r="SPI110" s="111"/>
      <c r="SPJ110" s="351"/>
      <c r="SPK110" s="138"/>
      <c r="SPL110" s="153"/>
      <c r="SPM110" s="111"/>
      <c r="SPN110" s="351"/>
      <c r="SPO110" s="138"/>
      <c r="SPP110" s="153"/>
      <c r="SPQ110" s="111"/>
      <c r="SPR110" s="351"/>
      <c r="SPS110" s="138"/>
      <c r="SPT110" s="153"/>
      <c r="SPU110" s="111"/>
      <c r="SPV110" s="351"/>
      <c r="SPW110" s="138"/>
      <c r="SPX110" s="153"/>
      <c r="SPY110" s="111"/>
      <c r="SPZ110" s="351"/>
      <c r="SQA110" s="138"/>
      <c r="SQB110" s="153"/>
      <c r="SQC110" s="111"/>
      <c r="SQD110" s="351"/>
      <c r="SQE110" s="138"/>
      <c r="SQF110" s="153"/>
      <c r="SQG110" s="111"/>
      <c r="SQH110" s="351"/>
      <c r="SQI110" s="138"/>
      <c r="SQJ110" s="153"/>
      <c r="SQK110" s="111"/>
      <c r="SQL110" s="351"/>
      <c r="SQM110" s="138"/>
      <c r="SQN110" s="153"/>
      <c r="SQO110" s="111"/>
      <c r="SQP110" s="351"/>
      <c r="SQQ110" s="138"/>
      <c r="SQR110" s="153"/>
      <c r="SQS110" s="111"/>
      <c r="SQT110" s="351"/>
      <c r="SQU110" s="138"/>
      <c r="SQV110" s="153"/>
      <c r="SQW110" s="111"/>
      <c r="SQX110" s="351"/>
      <c r="SQY110" s="138"/>
      <c r="SQZ110" s="153"/>
      <c r="SRA110" s="111"/>
      <c r="SRB110" s="351"/>
      <c r="SRC110" s="138"/>
      <c r="SRD110" s="153"/>
      <c r="SRE110" s="111"/>
      <c r="SRF110" s="351"/>
      <c r="SRG110" s="138"/>
      <c r="SRH110" s="153"/>
      <c r="SRI110" s="111"/>
      <c r="SRJ110" s="351"/>
      <c r="SRK110" s="138"/>
      <c r="SRL110" s="153"/>
      <c r="SRM110" s="111"/>
      <c r="SRN110" s="351"/>
      <c r="SRO110" s="138"/>
      <c r="SRP110" s="153"/>
      <c r="SRQ110" s="111"/>
      <c r="SRR110" s="351"/>
      <c r="SRS110" s="138"/>
      <c r="SRT110" s="153"/>
      <c r="SRU110" s="111"/>
      <c r="SRV110" s="351"/>
      <c r="SRW110" s="138"/>
      <c r="SRX110" s="153"/>
      <c r="SRY110" s="111"/>
      <c r="SRZ110" s="351"/>
      <c r="SSA110" s="138"/>
      <c r="SSB110" s="153"/>
      <c r="SSC110" s="111"/>
      <c r="SSD110" s="351"/>
      <c r="SSE110" s="138"/>
      <c r="SSF110" s="153"/>
      <c r="SSG110" s="111"/>
      <c r="SSH110" s="351"/>
      <c r="SSI110" s="138"/>
      <c r="SSJ110" s="153"/>
      <c r="SSK110" s="111"/>
      <c r="SSL110" s="351"/>
      <c r="SSM110" s="138"/>
      <c r="SSN110" s="153"/>
      <c r="SSO110" s="111"/>
      <c r="SSP110" s="351"/>
      <c r="SSQ110" s="138"/>
      <c r="SSR110" s="153"/>
      <c r="SSS110" s="111"/>
      <c r="SST110" s="351"/>
      <c r="SSU110" s="138"/>
      <c r="SSV110" s="153"/>
      <c r="SSW110" s="111"/>
      <c r="SSX110" s="351"/>
      <c r="SSY110" s="138"/>
      <c r="SSZ110" s="153"/>
      <c r="STA110" s="111"/>
      <c r="STB110" s="351"/>
      <c r="STC110" s="138"/>
      <c r="STD110" s="153"/>
      <c r="STE110" s="111"/>
      <c r="STF110" s="351"/>
      <c r="STG110" s="138"/>
      <c r="STH110" s="153"/>
      <c r="STI110" s="111"/>
      <c r="STJ110" s="351"/>
      <c r="STK110" s="138"/>
      <c r="STL110" s="153"/>
      <c r="STM110" s="111"/>
      <c r="STN110" s="351"/>
      <c r="STO110" s="138"/>
      <c r="STP110" s="153"/>
      <c r="STQ110" s="111"/>
      <c r="STR110" s="351"/>
      <c r="STS110" s="138"/>
      <c r="STT110" s="153"/>
      <c r="STU110" s="111"/>
      <c r="STV110" s="351"/>
      <c r="STW110" s="138"/>
      <c r="STX110" s="153"/>
      <c r="STY110" s="111"/>
      <c r="STZ110" s="351"/>
      <c r="SUA110" s="138"/>
      <c r="SUB110" s="153"/>
      <c r="SUC110" s="111"/>
      <c r="SUD110" s="351"/>
      <c r="SUE110" s="138"/>
      <c r="SUF110" s="153"/>
      <c r="SUG110" s="111"/>
      <c r="SUH110" s="351"/>
      <c r="SUI110" s="138"/>
      <c r="SUJ110" s="153"/>
      <c r="SUK110" s="111"/>
      <c r="SUL110" s="351"/>
      <c r="SUM110" s="138"/>
      <c r="SUN110" s="153"/>
      <c r="SUO110" s="111"/>
      <c r="SUP110" s="351"/>
      <c r="SUQ110" s="138"/>
      <c r="SUR110" s="153"/>
      <c r="SUS110" s="111"/>
      <c r="SUT110" s="351"/>
      <c r="SUU110" s="138"/>
      <c r="SUV110" s="153"/>
      <c r="SUW110" s="111"/>
      <c r="SUX110" s="351"/>
      <c r="SUY110" s="138"/>
      <c r="SUZ110" s="153"/>
      <c r="SVA110" s="111"/>
      <c r="SVB110" s="351"/>
      <c r="SVC110" s="138"/>
      <c r="SVD110" s="153"/>
      <c r="SVE110" s="111"/>
      <c r="SVF110" s="351"/>
      <c r="SVG110" s="138"/>
      <c r="SVH110" s="153"/>
      <c r="SVI110" s="111"/>
      <c r="SVJ110" s="351"/>
      <c r="SVK110" s="138"/>
      <c r="SVL110" s="153"/>
      <c r="SVM110" s="111"/>
      <c r="SVN110" s="351"/>
      <c r="SVO110" s="138"/>
      <c r="SVP110" s="153"/>
      <c r="SVQ110" s="111"/>
      <c r="SVR110" s="351"/>
      <c r="SVS110" s="138"/>
      <c r="SVT110" s="153"/>
      <c r="SVU110" s="111"/>
      <c r="SVV110" s="351"/>
      <c r="SVW110" s="138"/>
      <c r="SVX110" s="153"/>
      <c r="SVY110" s="111"/>
      <c r="SVZ110" s="351"/>
      <c r="SWA110" s="138"/>
      <c r="SWB110" s="153"/>
      <c r="SWC110" s="111"/>
      <c r="SWD110" s="351"/>
      <c r="SWE110" s="138"/>
      <c r="SWF110" s="153"/>
      <c r="SWG110" s="111"/>
      <c r="SWH110" s="351"/>
      <c r="SWI110" s="138"/>
      <c r="SWJ110" s="153"/>
      <c r="SWK110" s="111"/>
      <c r="SWL110" s="351"/>
      <c r="SWM110" s="138"/>
      <c r="SWN110" s="153"/>
      <c r="SWO110" s="111"/>
      <c r="SWP110" s="351"/>
      <c r="SWQ110" s="138"/>
      <c r="SWR110" s="153"/>
      <c r="SWS110" s="111"/>
      <c r="SWT110" s="351"/>
      <c r="SWU110" s="138"/>
      <c r="SWV110" s="153"/>
      <c r="SWW110" s="111"/>
      <c r="SWX110" s="351"/>
      <c r="SWY110" s="138"/>
      <c r="SWZ110" s="153"/>
      <c r="SXA110" s="111"/>
      <c r="SXB110" s="351"/>
      <c r="SXC110" s="138"/>
      <c r="SXD110" s="153"/>
      <c r="SXE110" s="111"/>
      <c r="SXF110" s="351"/>
      <c r="SXG110" s="138"/>
      <c r="SXH110" s="153"/>
      <c r="SXI110" s="111"/>
      <c r="SXJ110" s="351"/>
      <c r="SXK110" s="138"/>
      <c r="SXL110" s="153"/>
      <c r="SXM110" s="111"/>
      <c r="SXN110" s="351"/>
      <c r="SXO110" s="138"/>
      <c r="SXP110" s="153"/>
      <c r="SXQ110" s="111"/>
      <c r="SXR110" s="351"/>
      <c r="SXS110" s="138"/>
      <c r="SXT110" s="153"/>
      <c r="SXU110" s="111"/>
      <c r="SXV110" s="351"/>
      <c r="SXW110" s="138"/>
      <c r="SXX110" s="153"/>
      <c r="SXY110" s="111"/>
      <c r="SXZ110" s="351"/>
      <c r="SYA110" s="138"/>
      <c r="SYB110" s="153"/>
      <c r="SYC110" s="111"/>
      <c r="SYD110" s="351"/>
      <c r="SYE110" s="138"/>
      <c r="SYF110" s="153"/>
      <c r="SYG110" s="111"/>
      <c r="SYH110" s="351"/>
      <c r="SYI110" s="138"/>
      <c r="SYJ110" s="153"/>
      <c r="SYK110" s="111"/>
      <c r="SYL110" s="351"/>
      <c r="SYM110" s="138"/>
      <c r="SYN110" s="153"/>
      <c r="SYO110" s="111"/>
      <c r="SYP110" s="351"/>
      <c r="SYQ110" s="138"/>
      <c r="SYR110" s="153"/>
      <c r="SYS110" s="111"/>
      <c r="SYT110" s="351"/>
      <c r="SYU110" s="138"/>
      <c r="SYV110" s="153"/>
      <c r="SYW110" s="111"/>
      <c r="SYX110" s="351"/>
      <c r="SYY110" s="138"/>
      <c r="SYZ110" s="153"/>
      <c r="SZA110" s="111"/>
      <c r="SZB110" s="351"/>
      <c r="SZC110" s="138"/>
      <c r="SZD110" s="153"/>
      <c r="SZE110" s="111"/>
      <c r="SZF110" s="351"/>
      <c r="SZG110" s="138"/>
      <c r="SZH110" s="153"/>
      <c r="SZI110" s="111"/>
      <c r="SZJ110" s="351"/>
      <c r="SZK110" s="138"/>
      <c r="SZL110" s="153"/>
      <c r="SZM110" s="111"/>
      <c r="SZN110" s="351"/>
      <c r="SZO110" s="138"/>
      <c r="SZP110" s="153"/>
      <c r="SZQ110" s="111"/>
      <c r="SZR110" s="351"/>
      <c r="SZS110" s="138"/>
      <c r="SZT110" s="153"/>
      <c r="SZU110" s="111"/>
      <c r="SZV110" s="351"/>
      <c r="SZW110" s="138"/>
      <c r="SZX110" s="153"/>
      <c r="SZY110" s="111"/>
      <c r="SZZ110" s="351"/>
      <c r="TAA110" s="138"/>
      <c r="TAB110" s="153"/>
      <c r="TAC110" s="111"/>
      <c r="TAD110" s="351"/>
      <c r="TAE110" s="138"/>
      <c r="TAF110" s="153"/>
      <c r="TAG110" s="111"/>
      <c r="TAH110" s="351"/>
      <c r="TAI110" s="138"/>
      <c r="TAJ110" s="153"/>
      <c r="TAK110" s="111"/>
      <c r="TAL110" s="351"/>
      <c r="TAM110" s="138"/>
      <c r="TAN110" s="153"/>
      <c r="TAO110" s="111"/>
      <c r="TAP110" s="351"/>
      <c r="TAQ110" s="138"/>
      <c r="TAR110" s="153"/>
      <c r="TAS110" s="111"/>
      <c r="TAT110" s="351"/>
      <c r="TAU110" s="138"/>
      <c r="TAV110" s="153"/>
      <c r="TAW110" s="111"/>
      <c r="TAX110" s="351"/>
      <c r="TAY110" s="138"/>
      <c r="TAZ110" s="153"/>
      <c r="TBA110" s="111"/>
      <c r="TBB110" s="351"/>
      <c r="TBC110" s="138"/>
      <c r="TBD110" s="153"/>
      <c r="TBE110" s="111"/>
      <c r="TBF110" s="351"/>
      <c r="TBG110" s="138"/>
      <c r="TBH110" s="153"/>
      <c r="TBI110" s="111"/>
      <c r="TBJ110" s="351"/>
      <c r="TBK110" s="138"/>
      <c r="TBL110" s="153"/>
      <c r="TBM110" s="111"/>
      <c r="TBN110" s="351"/>
      <c r="TBO110" s="138"/>
      <c r="TBP110" s="153"/>
      <c r="TBQ110" s="111"/>
      <c r="TBR110" s="351"/>
      <c r="TBS110" s="138"/>
      <c r="TBT110" s="153"/>
      <c r="TBU110" s="111"/>
      <c r="TBV110" s="351"/>
      <c r="TBW110" s="138"/>
      <c r="TBX110" s="153"/>
      <c r="TBY110" s="111"/>
      <c r="TBZ110" s="351"/>
      <c r="TCA110" s="138"/>
      <c r="TCB110" s="153"/>
      <c r="TCC110" s="111"/>
      <c r="TCD110" s="351"/>
      <c r="TCE110" s="138"/>
      <c r="TCF110" s="153"/>
      <c r="TCG110" s="111"/>
      <c r="TCH110" s="351"/>
      <c r="TCI110" s="138"/>
      <c r="TCJ110" s="153"/>
      <c r="TCK110" s="111"/>
      <c r="TCL110" s="351"/>
      <c r="TCM110" s="138"/>
      <c r="TCN110" s="153"/>
      <c r="TCO110" s="111"/>
      <c r="TCP110" s="351"/>
      <c r="TCQ110" s="138"/>
      <c r="TCR110" s="153"/>
      <c r="TCS110" s="111"/>
      <c r="TCT110" s="351"/>
      <c r="TCU110" s="138"/>
      <c r="TCV110" s="153"/>
      <c r="TCW110" s="111"/>
      <c r="TCX110" s="351"/>
      <c r="TCY110" s="138"/>
      <c r="TCZ110" s="153"/>
      <c r="TDA110" s="111"/>
      <c r="TDB110" s="351"/>
      <c r="TDC110" s="138"/>
      <c r="TDD110" s="153"/>
      <c r="TDE110" s="111"/>
      <c r="TDF110" s="351"/>
      <c r="TDG110" s="138"/>
      <c r="TDH110" s="153"/>
      <c r="TDI110" s="111"/>
      <c r="TDJ110" s="351"/>
      <c r="TDK110" s="138"/>
      <c r="TDL110" s="153"/>
      <c r="TDM110" s="111"/>
      <c r="TDN110" s="351"/>
      <c r="TDO110" s="138"/>
      <c r="TDP110" s="153"/>
      <c r="TDQ110" s="111"/>
      <c r="TDR110" s="351"/>
      <c r="TDS110" s="138"/>
      <c r="TDT110" s="153"/>
      <c r="TDU110" s="111"/>
      <c r="TDV110" s="351"/>
      <c r="TDW110" s="138"/>
      <c r="TDX110" s="153"/>
      <c r="TDY110" s="111"/>
      <c r="TDZ110" s="351"/>
      <c r="TEA110" s="138"/>
      <c r="TEB110" s="153"/>
      <c r="TEC110" s="111"/>
      <c r="TED110" s="351"/>
      <c r="TEE110" s="138"/>
      <c r="TEF110" s="153"/>
      <c r="TEG110" s="111"/>
      <c r="TEH110" s="351"/>
      <c r="TEI110" s="138"/>
      <c r="TEJ110" s="153"/>
      <c r="TEK110" s="111"/>
      <c r="TEL110" s="351"/>
      <c r="TEM110" s="138"/>
      <c r="TEN110" s="153"/>
      <c r="TEO110" s="111"/>
      <c r="TEP110" s="351"/>
      <c r="TEQ110" s="138"/>
      <c r="TER110" s="153"/>
      <c r="TES110" s="111"/>
      <c r="TET110" s="351"/>
      <c r="TEU110" s="138"/>
      <c r="TEV110" s="153"/>
      <c r="TEW110" s="111"/>
      <c r="TEX110" s="351"/>
      <c r="TEY110" s="138"/>
      <c r="TEZ110" s="153"/>
      <c r="TFA110" s="111"/>
      <c r="TFB110" s="351"/>
      <c r="TFC110" s="138"/>
      <c r="TFD110" s="153"/>
      <c r="TFE110" s="111"/>
      <c r="TFF110" s="351"/>
      <c r="TFG110" s="138"/>
      <c r="TFH110" s="153"/>
      <c r="TFI110" s="111"/>
      <c r="TFJ110" s="351"/>
      <c r="TFK110" s="138"/>
      <c r="TFL110" s="153"/>
      <c r="TFM110" s="111"/>
      <c r="TFN110" s="351"/>
      <c r="TFO110" s="138"/>
      <c r="TFP110" s="153"/>
      <c r="TFQ110" s="111"/>
      <c r="TFR110" s="351"/>
      <c r="TFS110" s="138"/>
      <c r="TFT110" s="153"/>
      <c r="TFU110" s="111"/>
      <c r="TFV110" s="351"/>
      <c r="TFW110" s="138"/>
      <c r="TFX110" s="153"/>
      <c r="TFY110" s="111"/>
      <c r="TFZ110" s="351"/>
      <c r="TGA110" s="138"/>
      <c r="TGB110" s="153"/>
      <c r="TGC110" s="111"/>
      <c r="TGD110" s="351"/>
      <c r="TGE110" s="138"/>
      <c r="TGF110" s="153"/>
      <c r="TGG110" s="111"/>
      <c r="TGH110" s="351"/>
      <c r="TGI110" s="138"/>
      <c r="TGJ110" s="153"/>
      <c r="TGK110" s="111"/>
      <c r="TGL110" s="351"/>
      <c r="TGM110" s="138"/>
      <c r="TGN110" s="153"/>
      <c r="TGO110" s="111"/>
      <c r="TGP110" s="351"/>
      <c r="TGQ110" s="138"/>
      <c r="TGR110" s="153"/>
      <c r="TGS110" s="111"/>
      <c r="TGT110" s="351"/>
      <c r="TGU110" s="138"/>
      <c r="TGV110" s="153"/>
      <c r="TGW110" s="111"/>
      <c r="TGX110" s="351"/>
      <c r="TGY110" s="138"/>
      <c r="TGZ110" s="153"/>
      <c r="THA110" s="111"/>
      <c r="THB110" s="351"/>
      <c r="THC110" s="138"/>
      <c r="THD110" s="153"/>
      <c r="THE110" s="111"/>
      <c r="THF110" s="351"/>
      <c r="THG110" s="138"/>
      <c r="THH110" s="153"/>
      <c r="THI110" s="111"/>
      <c r="THJ110" s="351"/>
      <c r="THK110" s="138"/>
      <c r="THL110" s="153"/>
      <c r="THM110" s="111"/>
      <c r="THN110" s="351"/>
      <c r="THO110" s="138"/>
      <c r="THP110" s="153"/>
      <c r="THQ110" s="111"/>
      <c r="THR110" s="351"/>
      <c r="THS110" s="138"/>
      <c r="THT110" s="153"/>
      <c r="THU110" s="111"/>
      <c r="THV110" s="351"/>
      <c r="THW110" s="138"/>
      <c r="THX110" s="153"/>
      <c r="THY110" s="111"/>
      <c r="THZ110" s="351"/>
      <c r="TIA110" s="138"/>
      <c r="TIB110" s="153"/>
      <c r="TIC110" s="111"/>
      <c r="TID110" s="351"/>
      <c r="TIE110" s="138"/>
      <c r="TIF110" s="153"/>
      <c r="TIG110" s="111"/>
      <c r="TIH110" s="351"/>
      <c r="TII110" s="138"/>
      <c r="TIJ110" s="153"/>
      <c r="TIK110" s="111"/>
      <c r="TIL110" s="351"/>
      <c r="TIM110" s="138"/>
      <c r="TIN110" s="153"/>
      <c r="TIO110" s="111"/>
      <c r="TIP110" s="351"/>
      <c r="TIQ110" s="138"/>
      <c r="TIR110" s="153"/>
      <c r="TIS110" s="111"/>
      <c r="TIT110" s="351"/>
      <c r="TIU110" s="138"/>
      <c r="TIV110" s="153"/>
      <c r="TIW110" s="111"/>
      <c r="TIX110" s="351"/>
      <c r="TIY110" s="138"/>
      <c r="TIZ110" s="153"/>
      <c r="TJA110" s="111"/>
      <c r="TJB110" s="351"/>
      <c r="TJC110" s="138"/>
      <c r="TJD110" s="153"/>
      <c r="TJE110" s="111"/>
      <c r="TJF110" s="351"/>
      <c r="TJG110" s="138"/>
      <c r="TJH110" s="153"/>
      <c r="TJI110" s="111"/>
      <c r="TJJ110" s="351"/>
      <c r="TJK110" s="138"/>
      <c r="TJL110" s="153"/>
      <c r="TJM110" s="111"/>
      <c r="TJN110" s="351"/>
      <c r="TJO110" s="138"/>
      <c r="TJP110" s="153"/>
      <c r="TJQ110" s="111"/>
      <c r="TJR110" s="351"/>
      <c r="TJS110" s="138"/>
      <c r="TJT110" s="153"/>
      <c r="TJU110" s="111"/>
      <c r="TJV110" s="351"/>
      <c r="TJW110" s="138"/>
      <c r="TJX110" s="153"/>
      <c r="TJY110" s="111"/>
      <c r="TJZ110" s="351"/>
      <c r="TKA110" s="138"/>
      <c r="TKB110" s="153"/>
      <c r="TKC110" s="111"/>
      <c r="TKD110" s="351"/>
      <c r="TKE110" s="138"/>
      <c r="TKF110" s="153"/>
      <c r="TKG110" s="111"/>
      <c r="TKH110" s="351"/>
      <c r="TKI110" s="138"/>
      <c r="TKJ110" s="153"/>
      <c r="TKK110" s="111"/>
      <c r="TKL110" s="351"/>
      <c r="TKM110" s="138"/>
      <c r="TKN110" s="153"/>
      <c r="TKO110" s="111"/>
      <c r="TKP110" s="351"/>
      <c r="TKQ110" s="138"/>
      <c r="TKR110" s="153"/>
      <c r="TKS110" s="111"/>
      <c r="TKT110" s="351"/>
      <c r="TKU110" s="138"/>
      <c r="TKV110" s="153"/>
      <c r="TKW110" s="111"/>
      <c r="TKX110" s="351"/>
      <c r="TKY110" s="138"/>
      <c r="TKZ110" s="153"/>
      <c r="TLA110" s="111"/>
      <c r="TLB110" s="351"/>
      <c r="TLC110" s="138"/>
      <c r="TLD110" s="153"/>
      <c r="TLE110" s="111"/>
      <c r="TLF110" s="351"/>
      <c r="TLG110" s="138"/>
      <c r="TLH110" s="153"/>
      <c r="TLI110" s="111"/>
      <c r="TLJ110" s="351"/>
      <c r="TLK110" s="138"/>
      <c r="TLL110" s="153"/>
      <c r="TLM110" s="111"/>
      <c r="TLN110" s="351"/>
      <c r="TLO110" s="138"/>
      <c r="TLP110" s="153"/>
      <c r="TLQ110" s="111"/>
      <c r="TLR110" s="351"/>
      <c r="TLS110" s="138"/>
      <c r="TLT110" s="153"/>
      <c r="TLU110" s="111"/>
      <c r="TLV110" s="351"/>
      <c r="TLW110" s="138"/>
      <c r="TLX110" s="153"/>
      <c r="TLY110" s="111"/>
      <c r="TLZ110" s="351"/>
      <c r="TMA110" s="138"/>
      <c r="TMB110" s="153"/>
      <c r="TMC110" s="111"/>
      <c r="TMD110" s="351"/>
      <c r="TME110" s="138"/>
      <c r="TMF110" s="153"/>
      <c r="TMG110" s="111"/>
      <c r="TMH110" s="351"/>
      <c r="TMI110" s="138"/>
      <c r="TMJ110" s="153"/>
      <c r="TMK110" s="111"/>
      <c r="TML110" s="351"/>
      <c r="TMM110" s="138"/>
      <c r="TMN110" s="153"/>
      <c r="TMO110" s="111"/>
      <c r="TMP110" s="351"/>
      <c r="TMQ110" s="138"/>
      <c r="TMR110" s="153"/>
      <c r="TMS110" s="111"/>
      <c r="TMT110" s="351"/>
      <c r="TMU110" s="138"/>
      <c r="TMV110" s="153"/>
      <c r="TMW110" s="111"/>
      <c r="TMX110" s="351"/>
      <c r="TMY110" s="138"/>
      <c r="TMZ110" s="153"/>
      <c r="TNA110" s="111"/>
      <c r="TNB110" s="351"/>
      <c r="TNC110" s="138"/>
      <c r="TND110" s="153"/>
      <c r="TNE110" s="111"/>
      <c r="TNF110" s="351"/>
      <c r="TNG110" s="138"/>
      <c r="TNH110" s="153"/>
      <c r="TNI110" s="111"/>
      <c r="TNJ110" s="351"/>
      <c r="TNK110" s="138"/>
      <c r="TNL110" s="153"/>
      <c r="TNM110" s="111"/>
      <c r="TNN110" s="351"/>
      <c r="TNO110" s="138"/>
      <c r="TNP110" s="153"/>
      <c r="TNQ110" s="111"/>
      <c r="TNR110" s="351"/>
      <c r="TNS110" s="138"/>
      <c r="TNT110" s="153"/>
      <c r="TNU110" s="111"/>
      <c r="TNV110" s="351"/>
      <c r="TNW110" s="138"/>
      <c r="TNX110" s="153"/>
      <c r="TNY110" s="111"/>
      <c r="TNZ110" s="351"/>
      <c r="TOA110" s="138"/>
      <c r="TOB110" s="153"/>
      <c r="TOC110" s="111"/>
      <c r="TOD110" s="351"/>
      <c r="TOE110" s="138"/>
      <c r="TOF110" s="153"/>
      <c r="TOG110" s="111"/>
      <c r="TOH110" s="351"/>
      <c r="TOI110" s="138"/>
      <c r="TOJ110" s="153"/>
      <c r="TOK110" s="111"/>
      <c r="TOL110" s="351"/>
      <c r="TOM110" s="138"/>
      <c r="TON110" s="153"/>
      <c r="TOO110" s="111"/>
      <c r="TOP110" s="351"/>
      <c r="TOQ110" s="138"/>
      <c r="TOR110" s="153"/>
      <c r="TOS110" s="111"/>
      <c r="TOT110" s="351"/>
      <c r="TOU110" s="138"/>
      <c r="TOV110" s="153"/>
      <c r="TOW110" s="111"/>
      <c r="TOX110" s="351"/>
      <c r="TOY110" s="138"/>
      <c r="TOZ110" s="153"/>
      <c r="TPA110" s="111"/>
      <c r="TPB110" s="351"/>
      <c r="TPC110" s="138"/>
      <c r="TPD110" s="153"/>
      <c r="TPE110" s="111"/>
      <c r="TPF110" s="351"/>
      <c r="TPG110" s="138"/>
      <c r="TPH110" s="153"/>
      <c r="TPI110" s="111"/>
      <c r="TPJ110" s="351"/>
      <c r="TPK110" s="138"/>
      <c r="TPL110" s="153"/>
      <c r="TPM110" s="111"/>
      <c r="TPN110" s="351"/>
      <c r="TPO110" s="138"/>
      <c r="TPP110" s="153"/>
      <c r="TPQ110" s="111"/>
      <c r="TPR110" s="351"/>
      <c r="TPS110" s="138"/>
      <c r="TPT110" s="153"/>
      <c r="TPU110" s="111"/>
      <c r="TPV110" s="351"/>
      <c r="TPW110" s="138"/>
      <c r="TPX110" s="153"/>
      <c r="TPY110" s="111"/>
      <c r="TPZ110" s="351"/>
      <c r="TQA110" s="138"/>
      <c r="TQB110" s="153"/>
      <c r="TQC110" s="111"/>
      <c r="TQD110" s="351"/>
      <c r="TQE110" s="138"/>
      <c r="TQF110" s="153"/>
      <c r="TQG110" s="111"/>
      <c r="TQH110" s="351"/>
      <c r="TQI110" s="138"/>
      <c r="TQJ110" s="153"/>
      <c r="TQK110" s="111"/>
      <c r="TQL110" s="351"/>
      <c r="TQM110" s="138"/>
      <c r="TQN110" s="153"/>
      <c r="TQO110" s="111"/>
      <c r="TQP110" s="351"/>
      <c r="TQQ110" s="138"/>
      <c r="TQR110" s="153"/>
      <c r="TQS110" s="111"/>
      <c r="TQT110" s="351"/>
      <c r="TQU110" s="138"/>
      <c r="TQV110" s="153"/>
      <c r="TQW110" s="111"/>
      <c r="TQX110" s="351"/>
      <c r="TQY110" s="138"/>
      <c r="TQZ110" s="153"/>
      <c r="TRA110" s="111"/>
      <c r="TRB110" s="351"/>
      <c r="TRC110" s="138"/>
      <c r="TRD110" s="153"/>
      <c r="TRE110" s="111"/>
      <c r="TRF110" s="351"/>
      <c r="TRG110" s="138"/>
      <c r="TRH110" s="153"/>
      <c r="TRI110" s="111"/>
      <c r="TRJ110" s="351"/>
      <c r="TRK110" s="138"/>
      <c r="TRL110" s="153"/>
      <c r="TRM110" s="111"/>
      <c r="TRN110" s="351"/>
      <c r="TRO110" s="138"/>
      <c r="TRP110" s="153"/>
      <c r="TRQ110" s="111"/>
      <c r="TRR110" s="351"/>
      <c r="TRS110" s="138"/>
      <c r="TRT110" s="153"/>
      <c r="TRU110" s="111"/>
      <c r="TRV110" s="351"/>
      <c r="TRW110" s="138"/>
      <c r="TRX110" s="153"/>
      <c r="TRY110" s="111"/>
      <c r="TRZ110" s="351"/>
      <c r="TSA110" s="138"/>
      <c r="TSB110" s="153"/>
      <c r="TSC110" s="111"/>
      <c r="TSD110" s="351"/>
      <c r="TSE110" s="138"/>
      <c r="TSF110" s="153"/>
      <c r="TSG110" s="111"/>
      <c r="TSH110" s="351"/>
      <c r="TSI110" s="138"/>
      <c r="TSJ110" s="153"/>
      <c r="TSK110" s="111"/>
      <c r="TSL110" s="351"/>
      <c r="TSM110" s="138"/>
      <c r="TSN110" s="153"/>
      <c r="TSO110" s="111"/>
      <c r="TSP110" s="351"/>
      <c r="TSQ110" s="138"/>
      <c r="TSR110" s="153"/>
      <c r="TSS110" s="111"/>
      <c r="TST110" s="351"/>
      <c r="TSU110" s="138"/>
      <c r="TSV110" s="153"/>
      <c r="TSW110" s="111"/>
      <c r="TSX110" s="351"/>
      <c r="TSY110" s="138"/>
      <c r="TSZ110" s="153"/>
      <c r="TTA110" s="111"/>
      <c r="TTB110" s="351"/>
      <c r="TTC110" s="138"/>
      <c r="TTD110" s="153"/>
      <c r="TTE110" s="111"/>
      <c r="TTF110" s="351"/>
      <c r="TTG110" s="138"/>
      <c r="TTH110" s="153"/>
      <c r="TTI110" s="111"/>
      <c r="TTJ110" s="351"/>
      <c r="TTK110" s="138"/>
      <c r="TTL110" s="153"/>
      <c r="TTM110" s="111"/>
      <c r="TTN110" s="351"/>
      <c r="TTO110" s="138"/>
      <c r="TTP110" s="153"/>
      <c r="TTQ110" s="111"/>
      <c r="TTR110" s="351"/>
      <c r="TTS110" s="138"/>
      <c r="TTT110" s="153"/>
      <c r="TTU110" s="111"/>
      <c r="TTV110" s="351"/>
      <c r="TTW110" s="138"/>
      <c r="TTX110" s="153"/>
      <c r="TTY110" s="111"/>
      <c r="TTZ110" s="351"/>
      <c r="TUA110" s="138"/>
      <c r="TUB110" s="153"/>
      <c r="TUC110" s="111"/>
      <c r="TUD110" s="351"/>
      <c r="TUE110" s="138"/>
      <c r="TUF110" s="153"/>
      <c r="TUG110" s="111"/>
      <c r="TUH110" s="351"/>
      <c r="TUI110" s="138"/>
      <c r="TUJ110" s="153"/>
      <c r="TUK110" s="111"/>
      <c r="TUL110" s="351"/>
      <c r="TUM110" s="138"/>
      <c r="TUN110" s="153"/>
      <c r="TUO110" s="111"/>
      <c r="TUP110" s="351"/>
      <c r="TUQ110" s="138"/>
      <c r="TUR110" s="153"/>
      <c r="TUS110" s="111"/>
      <c r="TUT110" s="351"/>
      <c r="TUU110" s="138"/>
      <c r="TUV110" s="153"/>
      <c r="TUW110" s="111"/>
      <c r="TUX110" s="351"/>
      <c r="TUY110" s="138"/>
      <c r="TUZ110" s="153"/>
      <c r="TVA110" s="111"/>
      <c r="TVB110" s="351"/>
      <c r="TVC110" s="138"/>
      <c r="TVD110" s="153"/>
      <c r="TVE110" s="111"/>
      <c r="TVF110" s="351"/>
      <c r="TVG110" s="138"/>
      <c r="TVH110" s="153"/>
      <c r="TVI110" s="111"/>
      <c r="TVJ110" s="351"/>
      <c r="TVK110" s="138"/>
      <c r="TVL110" s="153"/>
      <c r="TVM110" s="111"/>
      <c r="TVN110" s="351"/>
      <c r="TVO110" s="138"/>
      <c r="TVP110" s="153"/>
      <c r="TVQ110" s="111"/>
      <c r="TVR110" s="351"/>
      <c r="TVS110" s="138"/>
      <c r="TVT110" s="153"/>
      <c r="TVU110" s="111"/>
      <c r="TVV110" s="351"/>
      <c r="TVW110" s="138"/>
      <c r="TVX110" s="153"/>
      <c r="TVY110" s="111"/>
      <c r="TVZ110" s="351"/>
      <c r="TWA110" s="138"/>
      <c r="TWB110" s="153"/>
      <c r="TWC110" s="111"/>
      <c r="TWD110" s="351"/>
      <c r="TWE110" s="138"/>
      <c r="TWF110" s="153"/>
      <c r="TWG110" s="111"/>
      <c r="TWH110" s="351"/>
      <c r="TWI110" s="138"/>
      <c r="TWJ110" s="153"/>
      <c r="TWK110" s="111"/>
      <c r="TWL110" s="351"/>
      <c r="TWM110" s="138"/>
      <c r="TWN110" s="153"/>
      <c r="TWO110" s="111"/>
      <c r="TWP110" s="351"/>
      <c r="TWQ110" s="138"/>
      <c r="TWR110" s="153"/>
      <c r="TWS110" s="111"/>
      <c r="TWT110" s="351"/>
      <c r="TWU110" s="138"/>
      <c r="TWV110" s="153"/>
      <c r="TWW110" s="111"/>
      <c r="TWX110" s="351"/>
      <c r="TWY110" s="138"/>
      <c r="TWZ110" s="153"/>
      <c r="TXA110" s="111"/>
      <c r="TXB110" s="351"/>
      <c r="TXC110" s="138"/>
      <c r="TXD110" s="153"/>
      <c r="TXE110" s="111"/>
      <c r="TXF110" s="351"/>
      <c r="TXG110" s="138"/>
      <c r="TXH110" s="153"/>
      <c r="TXI110" s="111"/>
      <c r="TXJ110" s="351"/>
      <c r="TXK110" s="138"/>
      <c r="TXL110" s="153"/>
      <c r="TXM110" s="111"/>
      <c r="TXN110" s="351"/>
      <c r="TXO110" s="138"/>
      <c r="TXP110" s="153"/>
      <c r="TXQ110" s="111"/>
      <c r="TXR110" s="351"/>
      <c r="TXS110" s="138"/>
      <c r="TXT110" s="153"/>
      <c r="TXU110" s="111"/>
      <c r="TXV110" s="351"/>
      <c r="TXW110" s="138"/>
      <c r="TXX110" s="153"/>
      <c r="TXY110" s="111"/>
      <c r="TXZ110" s="351"/>
      <c r="TYA110" s="138"/>
      <c r="TYB110" s="153"/>
      <c r="TYC110" s="111"/>
      <c r="TYD110" s="351"/>
      <c r="TYE110" s="138"/>
      <c r="TYF110" s="153"/>
      <c r="TYG110" s="111"/>
      <c r="TYH110" s="351"/>
      <c r="TYI110" s="138"/>
      <c r="TYJ110" s="153"/>
      <c r="TYK110" s="111"/>
      <c r="TYL110" s="351"/>
      <c r="TYM110" s="138"/>
      <c r="TYN110" s="153"/>
      <c r="TYO110" s="111"/>
      <c r="TYP110" s="351"/>
      <c r="TYQ110" s="138"/>
      <c r="TYR110" s="153"/>
      <c r="TYS110" s="111"/>
      <c r="TYT110" s="351"/>
      <c r="TYU110" s="138"/>
      <c r="TYV110" s="153"/>
      <c r="TYW110" s="111"/>
      <c r="TYX110" s="351"/>
      <c r="TYY110" s="138"/>
      <c r="TYZ110" s="153"/>
      <c r="TZA110" s="111"/>
      <c r="TZB110" s="351"/>
      <c r="TZC110" s="138"/>
      <c r="TZD110" s="153"/>
      <c r="TZE110" s="111"/>
      <c r="TZF110" s="351"/>
      <c r="TZG110" s="138"/>
      <c r="TZH110" s="153"/>
      <c r="TZI110" s="111"/>
      <c r="TZJ110" s="351"/>
      <c r="TZK110" s="138"/>
      <c r="TZL110" s="153"/>
      <c r="TZM110" s="111"/>
      <c r="TZN110" s="351"/>
      <c r="TZO110" s="138"/>
      <c r="TZP110" s="153"/>
      <c r="TZQ110" s="111"/>
      <c r="TZR110" s="351"/>
      <c r="TZS110" s="138"/>
      <c r="TZT110" s="153"/>
      <c r="TZU110" s="111"/>
      <c r="TZV110" s="351"/>
      <c r="TZW110" s="138"/>
      <c r="TZX110" s="153"/>
      <c r="TZY110" s="111"/>
      <c r="TZZ110" s="351"/>
      <c r="UAA110" s="138"/>
      <c r="UAB110" s="153"/>
      <c r="UAC110" s="111"/>
      <c r="UAD110" s="351"/>
      <c r="UAE110" s="138"/>
      <c r="UAF110" s="153"/>
      <c r="UAG110" s="111"/>
      <c r="UAH110" s="351"/>
      <c r="UAI110" s="138"/>
      <c r="UAJ110" s="153"/>
      <c r="UAK110" s="111"/>
      <c r="UAL110" s="351"/>
      <c r="UAM110" s="138"/>
      <c r="UAN110" s="153"/>
      <c r="UAO110" s="111"/>
      <c r="UAP110" s="351"/>
      <c r="UAQ110" s="138"/>
      <c r="UAR110" s="153"/>
      <c r="UAS110" s="111"/>
      <c r="UAT110" s="351"/>
      <c r="UAU110" s="138"/>
      <c r="UAV110" s="153"/>
      <c r="UAW110" s="111"/>
      <c r="UAX110" s="351"/>
      <c r="UAY110" s="138"/>
      <c r="UAZ110" s="153"/>
      <c r="UBA110" s="111"/>
      <c r="UBB110" s="351"/>
      <c r="UBC110" s="138"/>
      <c r="UBD110" s="153"/>
      <c r="UBE110" s="111"/>
      <c r="UBF110" s="351"/>
      <c r="UBG110" s="138"/>
      <c r="UBH110" s="153"/>
      <c r="UBI110" s="111"/>
      <c r="UBJ110" s="351"/>
      <c r="UBK110" s="138"/>
      <c r="UBL110" s="153"/>
      <c r="UBM110" s="111"/>
      <c r="UBN110" s="351"/>
      <c r="UBO110" s="138"/>
      <c r="UBP110" s="153"/>
      <c r="UBQ110" s="111"/>
      <c r="UBR110" s="351"/>
      <c r="UBS110" s="138"/>
      <c r="UBT110" s="153"/>
      <c r="UBU110" s="111"/>
      <c r="UBV110" s="351"/>
      <c r="UBW110" s="138"/>
      <c r="UBX110" s="153"/>
      <c r="UBY110" s="111"/>
      <c r="UBZ110" s="351"/>
      <c r="UCA110" s="138"/>
      <c r="UCB110" s="153"/>
      <c r="UCC110" s="111"/>
      <c r="UCD110" s="351"/>
      <c r="UCE110" s="138"/>
      <c r="UCF110" s="153"/>
      <c r="UCG110" s="111"/>
      <c r="UCH110" s="351"/>
      <c r="UCI110" s="138"/>
      <c r="UCJ110" s="153"/>
      <c r="UCK110" s="111"/>
      <c r="UCL110" s="351"/>
      <c r="UCM110" s="138"/>
      <c r="UCN110" s="153"/>
      <c r="UCO110" s="111"/>
      <c r="UCP110" s="351"/>
      <c r="UCQ110" s="138"/>
      <c r="UCR110" s="153"/>
      <c r="UCS110" s="111"/>
      <c r="UCT110" s="351"/>
      <c r="UCU110" s="138"/>
      <c r="UCV110" s="153"/>
      <c r="UCW110" s="111"/>
      <c r="UCX110" s="351"/>
      <c r="UCY110" s="138"/>
      <c r="UCZ110" s="153"/>
      <c r="UDA110" s="111"/>
      <c r="UDB110" s="351"/>
      <c r="UDC110" s="138"/>
      <c r="UDD110" s="153"/>
      <c r="UDE110" s="111"/>
      <c r="UDF110" s="351"/>
      <c r="UDG110" s="138"/>
      <c r="UDH110" s="153"/>
      <c r="UDI110" s="111"/>
      <c r="UDJ110" s="351"/>
      <c r="UDK110" s="138"/>
      <c r="UDL110" s="153"/>
      <c r="UDM110" s="111"/>
      <c r="UDN110" s="351"/>
      <c r="UDO110" s="138"/>
      <c r="UDP110" s="153"/>
      <c r="UDQ110" s="111"/>
      <c r="UDR110" s="351"/>
      <c r="UDS110" s="138"/>
      <c r="UDT110" s="153"/>
      <c r="UDU110" s="111"/>
      <c r="UDV110" s="351"/>
      <c r="UDW110" s="138"/>
      <c r="UDX110" s="153"/>
      <c r="UDY110" s="111"/>
      <c r="UDZ110" s="351"/>
      <c r="UEA110" s="138"/>
      <c r="UEB110" s="153"/>
      <c r="UEC110" s="111"/>
      <c r="UED110" s="351"/>
      <c r="UEE110" s="138"/>
      <c r="UEF110" s="153"/>
      <c r="UEG110" s="111"/>
      <c r="UEH110" s="351"/>
      <c r="UEI110" s="138"/>
      <c r="UEJ110" s="153"/>
      <c r="UEK110" s="111"/>
      <c r="UEL110" s="351"/>
      <c r="UEM110" s="138"/>
      <c r="UEN110" s="153"/>
      <c r="UEO110" s="111"/>
      <c r="UEP110" s="351"/>
      <c r="UEQ110" s="138"/>
      <c r="UER110" s="153"/>
      <c r="UES110" s="111"/>
      <c r="UET110" s="351"/>
      <c r="UEU110" s="138"/>
      <c r="UEV110" s="153"/>
      <c r="UEW110" s="111"/>
      <c r="UEX110" s="351"/>
      <c r="UEY110" s="138"/>
      <c r="UEZ110" s="153"/>
      <c r="UFA110" s="111"/>
      <c r="UFB110" s="351"/>
      <c r="UFC110" s="138"/>
      <c r="UFD110" s="153"/>
      <c r="UFE110" s="111"/>
      <c r="UFF110" s="351"/>
      <c r="UFG110" s="138"/>
      <c r="UFH110" s="153"/>
      <c r="UFI110" s="111"/>
      <c r="UFJ110" s="351"/>
      <c r="UFK110" s="138"/>
      <c r="UFL110" s="153"/>
      <c r="UFM110" s="111"/>
      <c r="UFN110" s="351"/>
      <c r="UFO110" s="138"/>
      <c r="UFP110" s="153"/>
      <c r="UFQ110" s="111"/>
      <c r="UFR110" s="351"/>
      <c r="UFS110" s="138"/>
      <c r="UFT110" s="153"/>
      <c r="UFU110" s="111"/>
      <c r="UFV110" s="351"/>
      <c r="UFW110" s="138"/>
      <c r="UFX110" s="153"/>
      <c r="UFY110" s="111"/>
      <c r="UFZ110" s="351"/>
      <c r="UGA110" s="138"/>
      <c r="UGB110" s="153"/>
      <c r="UGC110" s="111"/>
      <c r="UGD110" s="351"/>
      <c r="UGE110" s="138"/>
      <c r="UGF110" s="153"/>
      <c r="UGG110" s="111"/>
      <c r="UGH110" s="351"/>
      <c r="UGI110" s="138"/>
      <c r="UGJ110" s="153"/>
      <c r="UGK110" s="111"/>
      <c r="UGL110" s="351"/>
      <c r="UGM110" s="138"/>
      <c r="UGN110" s="153"/>
      <c r="UGO110" s="111"/>
      <c r="UGP110" s="351"/>
      <c r="UGQ110" s="138"/>
      <c r="UGR110" s="153"/>
      <c r="UGS110" s="111"/>
      <c r="UGT110" s="351"/>
      <c r="UGU110" s="138"/>
      <c r="UGV110" s="153"/>
      <c r="UGW110" s="111"/>
      <c r="UGX110" s="351"/>
      <c r="UGY110" s="138"/>
      <c r="UGZ110" s="153"/>
      <c r="UHA110" s="111"/>
      <c r="UHB110" s="351"/>
      <c r="UHC110" s="138"/>
      <c r="UHD110" s="153"/>
      <c r="UHE110" s="111"/>
      <c r="UHF110" s="351"/>
      <c r="UHG110" s="138"/>
      <c r="UHH110" s="153"/>
      <c r="UHI110" s="111"/>
      <c r="UHJ110" s="351"/>
      <c r="UHK110" s="138"/>
      <c r="UHL110" s="153"/>
      <c r="UHM110" s="111"/>
      <c r="UHN110" s="351"/>
      <c r="UHO110" s="138"/>
      <c r="UHP110" s="153"/>
      <c r="UHQ110" s="111"/>
      <c r="UHR110" s="351"/>
      <c r="UHS110" s="138"/>
      <c r="UHT110" s="153"/>
      <c r="UHU110" s="111"/>
      <c r="UHV110" s="351"/>
      <c r="UHW110" s="138"/>
      <c r="UHX110" s="153"/>
      <c r="UHY110" s="111"/>
      <c r="UHZ110" s="351"/>
      <c r="UIA110" s="138"/>
      <c r="UIB110" s="153"/>
      <c r="UIC110" s="111"/>
      <c r="UID110" s="351"/>
      <c r="UIE110" s="138"/>
      <c r="UIF110" s="153"/>
      <c r="UIG110" s="111"/>
      <c r="UIH110" s="351"/>
      <c r="UII110" s="138"/>
      <c r="UIJ110" s="153"/>
      <c r="UIK110" s="111"/>
      <c r="UIL110" s="351"/>
      <c r="UIM110" s="138"/>
      <c r="UIN110" s="153"/>
      <c r="UIO110" s="111"/>
      <c r="UIP110" s="351"/>
      <c r="UIQ110" s="138"/>
      <c r="UIR110" s="153"/>
      <c r="UIS110" s="111"/>
      <c r="UIT110" s="351"/>
      <c r="UIU110" s="138"/>
      <c r="UIV110" s="153"/>
      <c r="UIW110" s="111"/>
      <c r="UIX110" s="351"/>
      <c r="UIY110" s="138"/>
      <c r="UIZ110" s="153"/>
      <c r="UJA110" s="111"/>
      <c r="UJB110" s="351"/>
      <c r="UJC110" s="138"/>
      <c r="UJD110" s="153"/>
      <c r="UJE110" s="111"/>
      <c r="UJF110" s="351"/>
      <c r="UJG110" s="138"/>
      <c r="UJH110" s="153"/>
      <c r="UJI110" s="111"/>
      <c r="UJJ110" s="351"/>
      <c r="UJK110" s="138"/>
      <c r="UJL110" s="153"/>
      <c r="UJM110" s="111"/>
      <c r="UJN110" s="351"/>
      <c r="UJO110" s="138"/>
      <c r="UJP110" s="153"/>
      <c r="UJQ110" s="111"/>
      <c r="UJR110" s="351"/>
      <c r="UJS110" s="138"/>
      <c r="UJT110" s="153"/>
      <c r="UJU110" s="111"/>
      <c r="UJV110" s="351"/>
      <c r="UJW110" s="138"/>
      <c r="UJX110" s="153"/>
      <c r="UJY110" s="111"/>
      <c r="UJZ110" s="351"/>
      <c r="UKA110" s="138"/>
      <c r="UKB110" s="153"/>
      <c r="UKC110" s="111"/>
      <c r="UKD110" s="351"/>
      <c r="UKE110" s="138"/>
      <c r="UKF110" s="153"/>
      <c r="UKG110" s="111"/>
      <c r="UKH110" s="351"/>
      <c r="UKI110" s="138"/>
      <c r="UKJ110" s="153"/>
      <c r="UKK110" s="111"/>
      <c r="UKL110" s="351"/>
      <c r="UKM110" s="138"/>
      <c r="UKN110" s="153"/>
      <c r="UKO110" s="111"/>
      <c r="UKP110" s="351"/>
      <c r="UKQ110" s="138"/>
      <c r="UKR110" s="153"/>
      <c r="UKS110" s="111"/>
      <c r="UKT110" s="351"/>
      <c r="UKU110" s="138"/>
      <c r="UKV110" s="153"/>
      <c r="UKW110" s="111"/>
      <c r="UKX110" s="351"/>
      <c r="UKY110" s="138"/>
      <c r="UKZ110" s="153"/>
      <c r="ULA110" s="111"/>
      <c r="ULB110" s="351"/>
      <c r="ULC110" s="138"/>
      <c r="ULD110" s="153"/>
      <c r="ULE110" s="111"/>
      <c r="ULF110" s="351"/>
      <c r="ULG110" s="138"/>
      <c r="ULH110" s="153"/>
      <c r="ULI110" s="111"/>
      <c r="ULJ110" s="351"/>
      <c r="ULK110" s="138"/>
      <c r="ULL110" s="153"/>
      <c r="ULM110" s="111"/>
      <c r="ULN110" s="351"/>
      <c r="ULO110" s="138"/>
      <c r="ULP110" s="153"/>
      <c r="ULQ110" s="111"/>
      <c r="ULR110" s="351"/>
      <c r="ULS110" s="138"/>
      <c r="ULT110" s="153"/>
      <c r="ULU110" s="111"/>
      <c r="ULV110" s="351"/>
      <c r="ULW110" s="138"/>
      <c r="ULX110" s="153"/>
      <c r="ULY110" s="111"/>
      <c r="ULZ110" s="351"/>
      <c r="UMA110" s="138"/>
      <c r="UMB110" s="153"/>
      <c r="UMC110" s="111"/>
      <c r="UMD110" s="351"/>
      <c r="UME110" s="138"/>
      <c r="UMF110" s="153"/>
      <c r="UMG110" s="111"/>
      <c r="UMH110" s="351"/>
      <c r="UMI110" s="138"/>
      <c r="UMJ110" s="153"/>
      <c r="UMK110" s="111"/>
      <c r="UML110" s="351"/>
      <c r="UMM110" s="138"/>
      <c r="UMN110" s="153"/>
      <c r="UMO110" s="111"/>
      <c r="UMP110" s="351"/>
      <c r="UMQ110" s="138"/>
      <c r="UMR110" s="153"/>
      <c r="UMS110" s="111"/>
      <c r="UMT110" s="351"/>
      <c r="UMU110" s="138"/>
      <c r="UMV110" s="153"/>
      <c r="UMW110" s="111"/>
      <c r="UMX110" s="351"/>
      <c r="UMY110" s="138"/>
      <c r="UMZ110" s="153"/>
      <c r="UNA110" s="111"/>
      <c r="UNB110" s="351"/>
      <c r="UNC110" s="138"/>
      <c r="UND110" s="153"/>
      <c r="UNE110" s="111"/>
      <c r="UNF110" s="351"/>
      <c r="UNG110" s="138"/>
      <c r="UNH110" s="153"/>
      <c r="UNI110" s="111"/>
      <c r="UNJ110" s="351"/>
      <c r="UNK110" s="138"/>
      <c r="UNL110" s="153"/>
      <c r="UNM110" s="111"/>
      <c r="UNN110" s="351"/>
      <c r="UNO110" s="138"/>
      <c r="UNP110" s="153"/>
      <c r="UNQ110" s="111"/>
      <c r="UNR110" s="351"/>
      <c r="UNS110" s="138"/>
      <c r="UNT110" s="153"/>
      <c r="UNU110" s="111"/>
      <c r="UNV110" s="351"/>
      <c r="UNW110" s="138"/>
      <c r="UNX110" s="153"/>
      <c r="UNY110" s="111"/>
      <c r="UNZ110" s="351"/>
      <c r="UOA110" s="138"/>
      <c r="UOB110" s="153"/>
      <c r="UOC110" s="111"/>
      <c r="UOD110" s="351"/>
      <c r="UOE110" s="138"/>
      <c r="UOF110" s="153"/>
      <c r="UOG110" s="111"/>
      <c r="UOH110" s="351"/>
      <c r="UOI110" s="138"/>
      <c r="UOJ110" s="153"/>
      <c r="UOK110" s="111"/>
      <c r="UOL110" s="351"/>
      <c r="UOM110" s="138"/>
      <c r="UON110" s="153"/>
      <c r="UOO110" s="111"/>
      <c r="UOP110" s="351"/>
      <c r="UOQ110" s="138"/>
      <c r="UOR110" s="153"/>
      <c r="UOS110" s="111"/>
      <c r="UOT110" s="351"/>
      <c r="UOU110" s="138"/>
      <c r="UOV110" s="153"/>
      <c r="UOW110" s="111"/>
      <c r="UOX110" s="351"/>
      <c r="UOY110" s="138"/>
      <c r="UOZ110" s="153"/>
      <c r="UPA110" s="111"/>
      <c r="UPB110" s="351"/>
      <c r="UPC110" s="138"/>
      <c r="UPD110" s="153"/>
      <c r="UPE110" s="111"/>
      <c r="UPF110" s="351"/>
      <c r="UPG110" s="138"/>
      <c r="UPH110" s="153"/>
      <c r="UPI110" s="111"/>
      <c r="UPJ110" s="351"/>
      <c r="UPK110" s="138"/>
      <c r="UPL110" s="153"/>
      <c r="UPM110" s="111"/>
      <c r="UPN110" s="351"/>
      <c r="UPO110" s="138"/>
      <c r="UPP110" s="153"/>
      <c r="UPQ110" s="111"/>
      <c r="UPR110" s="351"/>
      <c r="UPS110" s="138"/>
      <c r="UPT110" s="153"/>
      <c r="UPU110" s="111"/>
      <c r="UPV110" s="351"/>
      <c r="UPW110" s="138"/>
      <c r="UPX110" s="153"/>
      <c r="UPY110" s="111"/>
      <c r="UPZ110" s="351"/>
      <c r="UQA110" s="138"/>
      <c r="UQB110" s="153"/>
      <c r="UQC110" s="111"/>
      <c r="UQD110" s="351"/>
      <c r="UQE110" s="138"/>
      <c r="UQF110" s="153"/>
      <c r="UQG110" s="111"/>
      <c r="UQH110" s="351"/>
      <c r="UQI110" s="138"/>
      <c r="UQJ110" s="153"/>
      <c r="UQK110" s="111"/>
      <c r="UQL110" s="351"/>
      <c r="UQM110" s="138"/>
      <c r="UQN110" s="153"/>
      <c r="UQO110" s="111"/>
      <c r="UQP110" s="351"/>
      <c r="UQQ110" s="138"/>
      <c r="UQR110" s="153"/>
      <c r="UQS110" s="111"/>
      <c r="UQT110" s="351"/>
      <c r="UQU110" s="138"/>
      <c r="UQV110" s="153"/>
      <c r="UQW110" s="111"/>
      <c r="UQX110" s="351"/>
      <c r="UQY110" s="138"/>
      <c r="UQZ110" s="153"/>
      <c r="URA110" s="111"/>
      <c r="URB110" s="351"/>
      <c r="URC110" s="138"/>
      <c r="URD110" s="153"/>
      <c r="URE110" s="111"/>
      <c r="URF110" s="351"/>
      <c r="URG110" s="138"/>
      <c r="URH110" s="153"/>
      <c r="URI110" s="111"/>
      <c r="URJ110" s="351"/>
      <c r="URK110" s="138"/>
      <c r="URL110" s="153"/>
      <c r="URM110" s="111"/>
      <c r="URN110" s="351"/>
      <c r="URO110" s="138"/>
      <c r="URP110" s="153"/>
      <c r="URQ110" s="111"/>
      <c r="URR110" s="351"/>
      <c r="URS110" s="138"/>
      <c r="URT110" s="153"/>
      <c r="URU110" s="111"/>
      <c r="URV110" s="351"/>
      <c r="URW110" s="138"/>
      <c r="URX110" s="153"/>
      <c r="URY110" s="111"/>
      <c r="URZ110" s="351"/>
      <c r="USA110" s="138"/>
      <c r="USB110" s="153"/>
      <c r="USC110" s="111"/>
      <c r="USD110" s="351"/>
      <c r="USE110" s="138"/>
      <c r="USF110" s="153"/>
      <c r="USG110" s="111"/>
      <c r="USH110" s="351"/>
      <c r="USI110" s="138"/>
      <c r="USJ110" s="153"/>
      <c r="USK110" s="111"/>
      <c r="USL110" s="351"/>
      <c r="USM110" s="138"/>
      <c r="USN110" s="153"/>
      <c r="USO110" s="111"/>
      <c r="USP110" s="351"/>
      <c r="USQ110" s="138"/>
      <c r="USR110" s="153"/>
      <c r="USS110" s="111"/>
      <c r="UST110" s="351"/>
      <c r="USU110" s="138"/>
      <c r="USV110" s="153"/>
      <c r="USW110" s="111"/>
      <c r="USX110" s="351"/>
      <c r="USY110" s="138"/>
      <c r="USZ110" s="153"/>
      <c r="UTA110" s="111"/>
      <c r="UTB110" s="351"/>
      <c r="UTC110" s="138"/>
      <c r="UTD110" s="153"/>
      <c r="UTE110" s="111"/>
      <c r="UTF110" s="351"/>
      <c r="UTG110" s="138"/>
      <c r="UTH110" s="153"/>
      <c r="UTI110" s="111"/>
      <c r="UTJ110" s="351"/>
      <c r="UTK110" s="138"/>
      <c r="UTL110" s="153"/>
      <c r="UTM110" s="111"/>
      <c r="UTN110" s="351"/>
      <c r="UTO110" s="138"/>
      <c r="UTP110" s="153"/>
      <c r="UTQ110" s="111"/>
      <c r="UTR110" s="351"/>
      <c r="UTS110" s="138"/>
      <c r="UTT110" s="153"/>
      <c r="UTU110" s="111"/>
      <c r="UTV110" s="351"/>
      <c r="UTW110" s="138"/>
      <c r="UTX110" s="153"/>
      <c r="UTY110" s="111"/>
      <c r="UTZ110" s="351"/>
      <c r="UUA110" s="138"/>
      <c r="UUB110" s="153"/>
      <c r="UUC110" s="111"/>
      <c r="UUD110" s="351"/>
      <c r="UUE110" s="138"/>
      <c r="UUF110" s="153"/>
      <c r="UUG110" s="111"/>
      <c r="UUH110" s="351"/>
      <c r="UUI110" s="138"/>
      <c r="UUJ110" s="153"/>
      <c r="UUK110" s="111"/>
      <c r="UUL110" s="351"/>
      <c r="UUM110" s="138"/>
      <c r="UUN110" s="153"/>
      <c r="UUO110" s="111"/>
      <c r="UUP110" s="351"/>
      <c r="UUQ110" s="138"/>
      <c r="UUR110" s="153"/>
      <c r="UUS110" s="111"/>
      <c r="UUT110" s="351"/>
      <c r="UUU110" s="138"/>
      <c r="UUV110" s="153"/>
      <c r="UUW110" s="111"/>
      <c r="UUX110" s="351"/>
      <c r="UUY110" s="138"/>
      <c r="UUZ110" s="153"/>
      <c r="UVA110" s="111"/>
      <c r="UVB110" s="351"/>
      <c r="UVC110" s="138"/>
      <c r="UVD110" s="153"/>
      <c r="UVE110" s="111"/>
      <c r="UVF110" s="351"/>
      <c r="UVG110" s="138"/>
      <c r="UVH110" s="153"/>
      <c r="UVI110" s="111"/>
      <c r="UVJ110" s="351"/>
      <c r="UVK110" s="138"/>
      <c r="UVL110" s="153"/>
      <c r="UVM110" s="111"/>
      <c r="UVN110" s="351"/>
      <c r="UVO110" s="138"/>
      <c r="UVP110" s="153"/>
      <c r="UVQ110" s="111"/>
      <c r="UVR110" s="351"/>
      <c r="UVS110" s="138"/>
      <c r="UVT110" s="153"/>
      <c r="UVU110" s="111"/>
      <c r="UVV110" s="351"/>
      <c r="UVW110" s="138"/>
      <c r="UVX110" s="153"/>
      <c r="UVY110" s="111"/>
      <c r="UVZ110" s="351"/>
      <c r="UWA110" s="138"/>
      <c r="UWB110" s="153"/>
      <c r="UWC110" s="111"/>
      <c r="UWD110" s="351"/>
      <c r="UWE110" s="138"/>
      <c r="UWF110" s="153"/>
      <c r="UWG110" s="111"/>
      <c r="UWH110" s="351"/>
      <c r="UWI110" s="138"/>
      <c r="UWJ110" s="153"/>
      <c r="UWK110" s="111"/>
      <c r="UWL110" s="351"/>
      <c r="UWM110" s="138"/>
      <c r="UWN110" s="153"/>
      <c r="UWO110" s="111"/>
      <c r="UWP110" s="351"/>
      <c r="UWQ110" s="138"/>
      <c r="UWR110" s="153"/>
      <c r="UWS110" s="111"/>
      <c r="UWT110" s="351"/>
      <c r="UWU110" s="138"/>
      <c r="UWV110" s="153"/>
      <c r="UWW110" s="111"/>
      <c r="UWX110" s="351"/>
      <c r="UWY110" s="138"/>
      <c r="UWZ110" s="153"/>
      <c r="UXA110" s="111"/>
      <c r="UXB110" s="351"/>
      <c r="UXC110" s="138"/>
      <c r="UXD110" s="153"/>
      <c r="UXE110" s="111"/>
      <c r="UXF110" s="351"/>
      <c r="UXG110" s="138"/>
      <c r="UXH110" s="153"/>
      <c r="UXI110" s="111"/>
      <c r="UXJ110" s="351"/>
      <c r="UXK110" s="138"/>
      <c r="UXL110" s="153"/>
      <c r="UXM110" s="111"/>
      <c r="UXN110" s="351"/>
      <c r="UXO110" s="138"/>
      <c r="UXP110" s="153"/>
      <c r="UXQ110" s="111"/>
      <c r="UXR110" s="351"/>
      <c r="UXS110" s="138"/>
      <c r="UXT110" s="153"/>
      <c r="UXU110" s="111"/>
      <c r="UXV110" s="351"/>
      <c r="UXW110" s="138"/>
      <c r="UXX110" s="153"/>
      <c r="UXY110" s="111"/>
      <c r="UXZ110" s="351"/>
      <c r="UYA110" s="138"/>
      <c r="UYB110" s="153"/>
      <c r="UYC110" s="111"/>
      <c r="UYD110" s="351"/>
      <c r="UYE110" s="138"/>
      <c r="UYF110" s="153"/>
      <c r="UYG110" s="111"/>
      <c r="UYH110" s="351"/>
      <c r="UYI110" s="138"/>
      <c r="UYJ110" s="153"/>
      <c r="UYK110" s="111"/>
      <c r="UYL110" s="351"/>
      <c r="UYM110" s="138"/>
      <c r="UYN110" s="153"/>
      <c r="UYO110" s="111"/>
      <c r="UYP110" s="351"/>
      <c r="UYQ110" s="138"/>
      <c r="UYR110" s="153"/>
      <c r="UYS110" s="111"/>
      <c r="UYT110" s="351"/>
      <c r="UYU110" s="138"/>
      <c r="UYV110" s="153"/>
      <c r="UYW110" s="111"/>
      <c r="UYX110" s="351"/>
      <c r="UYY110" s="138"/>
      <c r="UYZ110" s="153"/>
      <c r="UZA110" s="111"/>
      <c r="UZB110" s="351"/>
      <c r="UZC110" s="138"/>
      <c r="UZD110" s="153"/>
      <c r="UZE110" s="111"/>
      <c r="UZF110" s="351"/>
      <c r="UZG110" s="138"/>
      <c r="UZH110" s="153"/>
      <c r="UZI110" s="111"/>
      <c r="UZJ110" s="351"/>
      <c r="UZK110" s="138"/>
      <c r="UZL110" s="153"/>
      <c r="UZM110" s="111"/>
      <c r="UZN110" s="351"/>
      <c r="UZO110" s="138"/>
      <c r="UZP110" s="153"/>
      <c r="UZQ110" s="111"/>
      <c r="UZR110" s="351"/>
      <c r="UZS110" s="138"/>
      <c r="UZT110" s="153"/>
      <c r="UZU110" s="111"/>
      <c r="UZV110" s="351"/>
      <c r="UZW110" s="138"/>
      <c r="UZX110" s="153"/>
      <c r="UZY110" s="111"/>
      <c r="UZZ110" s="351"/>
      <c r="VAA110" s="138"/>
      <c r="VAB110" s="153"/>
      <c r="VAC110" s="111"/>
      <c r="VAD110" s="351"/>
      <c r="VAE110" s="138"/>
      <c r="VAF110" s="153"/>
      <c r="VAG110" s="111"/>
      <c r="VAH110" s="351"/>
      <c r="VAI110" s="138"/>
      <c r="VAJ110" s="153"/>
      <c r="VAK110" s="111"/>
      <c r="VAL110" s="351"/>
      <c r="VAM110" s="138"/>
      <c r="VAN110" s="153"/>
      <c r="VAO110" s="111"/>
      <c r="VAP110" s="351"/>
      <c r="VAQ110" s="138"/>
      <c r="VAR110" s="153"/>
      <c r="VAS110" s="111"/>
      <c r="VAT110" s="351"/>
      <c r="VAU110" s="138"/>
      <c r="VAV110" s="153"/>
      <c r="VAW110" s="111"/>
      <c r="VAX110" s="351"/>
      <c r="VAY110" s="138"/>
      <c r="VAZ110" s="153"/>
      <c r="VBA110" s="111"/>
      <c r="VBB110" s="351"/>
      <c r="VBC110" s="138"/>
      <c r="VBD110" s="153"/>
      <c r="VBE110" s="111"/>
      <c r="VBF110" s="351"/>
      <c r="VBG110" s="138"/>
      <c r="VBH110" s="153"/>
      <c r="VBI110" s="111"/>
      <c r="VBJ110" s="351"/>
      <c r="VBK110" s="138"/>
      <c r="VBL110" s="153"/>
      <c r="VBM110" s="111"/>
      <c r="VBN110" s="351"/>
      <c r="VBO110" s="138"/>
      <c r="VBP110" s="153"/>
      <c r="VBQ110" s="111"/>
      <c r="VBR110" s="351"/>
      <c r="VBS110" s="138"/>
      <c r="VBT110" s="153"/>
      <c r="VBU110" s="111"/>
      <c r="VBV110" s="351"/>
      <c r="VBW110" s="138"/>
      <c r="VBX110" s="153"/>
      <c r="VBY110" s="111"/>
      <c r="VBZ110" s="351"/>
      <c r="VCA110" s="138"/>
      <c r="VCB110" s="153"/>
      <c r="VCC110" s="111"/>
      <c r="VCD110" s="351"/>
      <c r="VCE110" s="138"/>
      <c r="VCF110" s="153"/>
      <c r="VCG110" s="111"/>
      <c r="VCH110" s="351"/>
      <c r="VCI110" s="138"/>
      <c r="VCJ110" s="153"/>
      <c r="VCK110" s="111"/>
      <c r="VCL110" s="351"/>
      <c r="VCM110" s="138"/>
      <c r="VCN110" s="153"/>
      <c r="VCO110" s="111"/>
      <c r="VCP110" s="351"/>
      <c r="VCQ110" s="138"/>
      <c r="VCR110" s="153"/>
      <c r="VCS110" s="111"/>
      <c r="VCT110" s="351"/>
      <c r="VCU110" s="138"/>
      <c r="VCV110" s="153"/>
      <c r="VCW110" s="111"/>
      <c r="VCX110" s="351"/>
      <c r="VCY110" s="138"/>
      <c r="VCZ110" s="153"/>
      <c r="VDA110" s="111"/>
      <c r="VDB110" s="351"/>
      <c r="VDC110" s="138"/>
      <c r="VDD110" s="153"/>
      <c r="VDE110" s="111"/>
      <c r="VDF110" s="351"/>
      <c r="VDG110" s="138"/>
      <c r="VDH110" s="153"/>
      <c r="VDI110" s="111"/>
      <c r="VDJ110" s="351"/>
      <c r="VDK110" s="138"/>
      <c r="VDL110" s="153"/>
      <c r="VDM110" s="111"/>
      <c r="VDN110" s="351"/>
      <c r="VDO110" s="138"/>
      <c r="VDP110" s="153"/>
      <c r="VDQ110" s="111"/>
      <c r="VDR110" s="351"/>
      <c r="VDS110" s="138"/>
      <c r="VDT110" s="153"/>
      <c r="VDU110" s="111"/>
      <c r="VDV110" s="351"/>
      <c r="VDW110" s="138"/>
      <c r="VDX110" s="153"/>
      <c r="VDY110" s="111"/>
      <c r="VDZ110" s="351"/>
      <c r="VEA110" s="138"/>
      <c r="VEB110" s="153"/>
      <c r="VEC110" s="111"/>
      <c r="VED110" s="351"/>
      <c r="VEE110" s="138"/>
      <c r="VEF110" s="153"/>
      <c r="VEG110" s="111"/>
      <c r="VEH110" s="351"/>
      <c r="VEI110" s="138"/>
      <c r="VEJ110" s="153"/>
      <c r="VEK110" s="111"/>
      <c r="VEL110" s="351"/>
      <c r="VEM110" s="138"/>
      <c r="VEN110" s="153"/>
      <c r="VEO110" s="111"/>
      <c r="VEP110" s="351"/>
      <c r="VEQ110" s="138"/>
      <c r="VER110" s="153"/>
      <c r="VES110" s="111"/>
      <c r="VET110" s="351"/>
      <c r="VEU110" s="138"/>
      <c r="VEV110" s="153"/>
      <c r="VEW110" s="111"/>
      <c r="VEX110" s="351"/>
      <c r="VEY110" s="138"/>
      <c r="VEZ110" s="153"/>
      <c r="VFA110" s="111"/>
      <c r="VFB110" s="351"/>
      <c r="VFC110" s="138"/>
      <c r="VFD110" s="153"/>
      <c r="VFE110" s="111"/>
      <c r="VFF110" s="351"/>
      <c r="VFG110" s="138"/>
      <c r="VFH110" s="153"/>
      <c r="VFI110" s="111"/>
      <c r="VFJ110" s="351"/>
      <c r="VFK110" s="138"/>
      <c r="VFL110" s="153"/>
      <c r="VFM110" s="111"/>
      <c r="VFN110" s="351"/>
      <c r="VFO110" s="138"/>
      <c r="VFP110" s="153"/>
      <c r="VFQ110" s="111"/>
      <c r="VFR110" s="351"/>
      <c r="VFS110" s="138"/>
      <c r="VFT110" s="153"/>
      <c r="VFU110" s="111"/>
      <c r="VFV110" s="351"/>
      <c r="VFW110" s="138"/>
      <c r="VFX110" s="153"/>
      <c r="VFY110" s="111"/>
      <c r="VFZ110" s="351"/>
      <c r="VGA110" s="138"/>
      <c r="VGB110" s="153"/>
      <c r="VGC110" s="111"/>
      <c r="VGD110" s="351"/>
      <c r="VGE110" s="138"/>
      <c r="VGF110" s="153"/>
      <c r="VGG110" s="111"/>
      <c r="VGH110" s="351"/>
      <c r="VGI110" s="138"/>
      <c r="VGJ110" s="153"/>
      <c r="VGK110" s="111"/>
      <c r="VGL110" s="351"/>
      <c r="VGM110" s="138"/>
      <c r="VGN110" s="153"/>
      <c r="VGO110" s="111"/>
      <c r="VGP110" s="351"/>
      <c r="VGQ110" s="138"/>
      <c r="VGR110" s="153"/>
      <c r="VGS110" s="111"/>
      <c r="VGT110" s="351"/>
      <c r="VGU110" s="138"/>
      <c r="VGV110" s="153"/>
      <c r="VGW110" s="111"/>
      <c r="VGX110" s="351"/>
      <c r="VGY110" s="138"/>
      <c r="VGZ110" s="153"/>
      <c r="VHA110" s="111"/>
      <c r="VHB110" s="351"/>
      <c r="VHC110" s="138"/>
      <c r="VHD110" s="153"/>
      <c r="VHE110" s="111"/>
      <c r="VHF110" s="351"/>
      <c r="VHG110" s="138"/>
      <c r="VHH110" s="153"/>
      <c r="VHI110" s="111"/>
      <c r="VHJ110" s="351"/>
      <c r="VHK110" s="138"/>
      <c r="VHL110" s="153"/>
      <c r="VHM110" s="111"/>
      <c r="VHN110" s="351"/>
      <c r="VHO110" s="138"/>
      <c r="VHP110" s="153"/>
      <c r="VHQ110" s="111"/>
      <c r="VHR110" s="351"/>
      <c r="VHS110" s="138"/>
      <c r="VHT110" s="153"/>
      <c r="VHU110" s="111"/>
      <c r="VHV110" s="351"/>
      <c r="VHW110" s="138"/>
      <c r="VHX110" s="153"/>
      <c r="VHY110" s="111"/>
      <c r="VHZ110" s="351"/>
      <c r="VIA110" s="138"/>
      <c r="VIB110" s="153"/>
      <c r="VIC110" s="111"/>
      <c r="VID110" s="351"/>
      <c r="VIE110" s="138"/>
      <c r="VIF110" s="153"/>
      <c r="VIG110" s="111"/>
      <c r="VIH110" s="351"/>
      <c r="VII110" s="138"/>
      <c r="VIJ110" s="153"/>
      <c r="VIK110" s="111"/>
      <c r="VIL110" s="351"/>
      <c r="VIM110" s="138"/>
      <c r="VIN110" s="153"/>
      <c r="VIO110" s="111"/>
      <c r="VIP110" s="351"/>
      <c r="VIQ110" s="138"/>
      <c r="VIR110" s="153"/>
      <c r="VIS110" s="111"/>
      <c r="VIT110" s="351"/>
      <c r="VIU110" s="138"/>
      <c r="VIV110" s="153"/>
      <c r="VIW110" s="111"/>
      <c r="VIX110" s="351"/>
      <c r="VIY110" s="138"/>
      <c r="VIZ110" s="153"/>
      <c r="VJA110" s="111"/>
      <c r="VJB110" s="351"/>
      <c r="VJC110" s="138"/>
      <c r="VJD110" s="153"/>
      <c r="VJE110" s="111"/>
      <c r="VJF110" s="351"/>
      <c r="VJG110" s="138"/>
      <c r="VJH110" s="153"/>
      <c r="VJI110" s="111"/>
      <c r="VJJ110" s="351"/>
      <c r="VJK110" s="138"/>
      <c r="VJL110" s="153"/>
      <c r="VJM110" s="111"/>
      <c r="VJN110" s="351"/>
      <c r="VJO110" s="138"/>
      <c r="VJP110" s="153"/>
      <c r="VJQ110" s="111"/>
      <c r="VJR110" s="351"/>
      <c r="VJS110" s="138"/>
      <c r="VJT110" s="153"/>
      <c r="VJU110" s="111"/>
      <c r="VJV110" s="351"/>
      <c r="VJW110" s="138"/>
      <c r="VJX110" s="153"/>
      <c r="VJY110" s="111"/>
      <c r="VJZ110" s="351"/>
      <c r="VKA110" s="138"/>
      <c r="VKB110" s="153"/>
      <c r="VKC110" s="111"/>
      <c r="VKD110" s="351"/>
      <c r="VKE110" s="138"/>
      <c r="VKF110" s="153"/>
      <c r="VKG110" s="111"/>
      <c r="VKH110" s="351"/>
      <c r="VKI110" s="138"/>
      <c r="VKJ110" s="153"/>
      <c r="VKK110" s="111"/>
      <c r="VKL110" s="351"/>
      <c r="VKM110" s="138"/>
      <c r="VKN110" s="153"/>
      <c r="VKO110" s="111"/>
      <c r="VKP110" s="351"/>
      <c r="VKQ110" s="138"/>
      <c r="VKR110" s="153"/>
      <c r="VKS110" s="111"/>
      <c r="VKT110" s="351"/>
      <c r="VKU110" s="138"/>
      <c r="VKV110" s="153"/>
      <c r="VKW110" s="111"/>
      <c r="VKX110" s="351"/>
      <c r="VKY110" s="138"/>
      <c r="VKZ110" s="153"/>
      <c r="VLA110" s="111"/>
      <c r="VLB110" s="351"/>
      <c r="VLC110" s="138"/>
      <c r="VLD110" s="153"/>
      <c r="VLE110" s="111"/>
      <c r="VLF110" s="351"/>
      <c r="VLG110" s="138"/>
      <c r="VLH110" s="153"/>
      <c r="VLI110" s="111"/>
      <c r="VLJ110" s="351"/>
      <c r="VLK110" s="138"/>
      <c r="VLL110" s="153"/>
      <c r="VLM110" s="111"/>
      <c r="VLN110" s="351"/>
      <c r="VLO110" s="138"/>
      <c r="VLP110" s="153"/>
      <c r="VLQ110" s="111"/>
      <c r="VLR110" s="351"/>
      <c r="VLS110" s="138"/>
      <c r="VLT110" s="153"/>
      <c r="VLU110" s="111"/>
      <c r="VLV110" s="351"/>
      <c r="VLW110" s="138"/>
      <c r="VLX110" s="153"/>
      <c r="VLY110" s="111"/>
      <c r="VLZ110" s="351"/>
      <c r="VMA110" s="138"/>
      <c r="VMB110" s="153"/>
      <c r="VMC110" s="111"/>
      <c r="VMD110" s="351"/>
      <c r="VME110" s="138"/>
      <c r="VMF110" s="153"/>
      <c r="VMG110" s="111"/>
      <c r="VMH110" s="351"/>
      <c r="VMI110" s="138"/>
      <c r="VMJ110" s="153"/>
      <c r="VMK110" s="111"/>
      <c r="VML110" s="351"/>
      <c r="VMM110" s="138"/>
      <c r="VMN110" s="153"/>
      <c r="VMO110" s="111"/>
      <c r="VMP110" s="351"/>
      <c r="VMQ110" s="138"/>
      <c r="VMR110" s="153"/>
      <c r="VMS110" s="111"/>
      <c r="VMT110" s="351"/>
      <c r="VMU110" s="138"/>
      <c r="VMV110" s="153"/>
      <c r="VMW110" s="111"/>
      <c r="VMX110" s="351"/>
      <c r="VMY110" s="138"/>
      <c r="VMZ110" s="153"/>
      <c r="VNA110" s="111"/>
      <c r="VNB110" s="351"/>
      <c r="VNC110" s="138"/>
      <c r="VND110" s="153"/>
      <c r="VNE110" s="111"/>
      <c r="VNF110" s="351"/>
      <c r="VNG110" s="138"/>
      <c r="VNH110" s="153"/>
      <c r="VNI110" s="111"/>
      <c r="VNJ110" s="351"/>
      <c r="VNK110" s="138"/>
      <c r="VNL110" s="153"/>
      <c r="VNM110" s="111"/>
      <c r="VNN110" s="351"/>
      <c r="VNO110" s="138"/>
      <c r="VNP110" s="153"/>
      <c r="VNQ110" s="111"/>
      <c r="VNR110" s="351"/>
      <c r="VNS110" s="138"/>
      <c r="VNT110" s="153"/>
      <c r="VNU110" s="111"/>
      <c r="VNV110" s="351"/>
      <c r="VNW110" s="138"/>
      <c r="VNX110" s="153"/>
      <c r="VNY110" s="111"/>
      <c r="VNZ110" s="351"/>
      <c r="VOA110" s="138"/>
      <c r="VOB110" s="153"/>
      <c r="VOC110" s="111"/>
      <c r="VOD110" s="351"/>
      <c r="VOE110" s="138"/>
      <c r="VOF110" s="153"/>
      <c r="VOG110" s="111"/>
      <c r="VOH110" s="351"/>
      <c r="VOI110" s="138"/>
      <c r="VOJ110" s="153"/>
      <c r="VOK110" s="111"/>
      <c r="VOL110" s="351"/>
      <c r="VOM110" s="138"/>
      <c r="VON110" s="153"/>
      <c r="VOO110" s="111"/>
      <c r="VOP110" s="351"/>
      <c r="VOQ110" s="138"/>
      <c r="VOR110" s="153"/>
      <c r="VOS110" s="111"/>
      <c r="VOT110" s="351"/>
      <c r="VOU110" s="138"/>
      <c r="VOV110" s="153"/>
      <c r="VOW110" s="111"/>
      <c r="VOX110" s="351"/>
      <c r="VOY110" s="138"/>
      <c r="VOZ110" s="153"/>
      <c r="VPA110" s="111"/>
      <c r="VPB110" s="351"/>
      <c r="VPC110" s="138"/>
      <c r="VPD110" s="153"/>
      <c r="VPE110" s="111"/>
      <c r="VPF110" s="351"/>
      <c r="VPG110" s="138"/>
      <c r="VPH110" s="153"/>
      <c r="VPI110" s="111"/>
      <c r="VPJ110" s="351"/>
      <c r="VPK110" s="138"/>
      <c r="VPL110" s="153"/>
      <c r="VPM110" s="111"/>
      <c r="VPN110" s="351"/>
      <c r="VPO110" s="138"/>
      <c r="VPP110" s="153"/>
      <c r="VPQ110" s="111"/>
      <c r="VPR110" s="351"/>
      <c r="VPS110" s="138"/>
      <c r="VPT110" s="153"/>
      <c r="VPU110" s="111"/>
      <c r="VPV110" s="351"/>
      <c r="VPW110" s="138"/>
      <c r="VPX110" s="153"/>
      <c r="VPY110" s="111"/>
      <c r="VPZ110" s="351"/>
      <c r="VQA110" s="138"/>
      <c r="VQB110" s="153"/>
      <c r="VQC110" s="111"/>
      <c r="VQD110" s="351"/>
      <c r="VQE110" s="138"/>
      <c r="VQF110" s="153"/>
      <c r="VQG110" s="111"/>
      <c r="VQH110" s="351"/>
      <c r="VQI110" s="138"/>
      <c r="VQJ110" s="153"/>
      <c r="VQK110" s="111"/>
      <c r="VQL110" s="351"/>
      <c r="VQM110" s="138"/>
      <c r="VQN110" s="153"/>
      <c r="VQO110" s="111"/>
      <c r="VQP110" s="351"/>
      <c r="VQQ110" s="138"/>
      <c r="VQR110" s="153"/>
      <c r="VQS110" s="111"/>
      <c r="VQT110" s="351"/>
      <c r="VQU110" s="138"/>
      <c r="VQV110" s="153"/>
      <c r="VQW110" s="111"/>
      <c r="VQX110" s="351"/>
      <c r="VQY110" s="138"/>
      <c r="VQZ110" s="153"/>
      <c r="VRA110" s="111"/>
      <c r="VRB110" s="351"/>
      <c r="VRC110" s="138"/>
      <c r="VRD110" s="153"/>
      <c r="VRE110" s="111"/>
      <c r="VRF110" s="351"/>
      <c r="VRG110" s="138"/>
      <c r="VRH110" s="153"/>
      <c r="VRI110" s="111"/>
      <c r="VRJ110" s="351"/>
      <c r="VRK110" s="138"/>
      <c r="VRL110" s="153"/>
      <c r="VRM110" s="111"/>
      <c r="VRN110" s="351"/>
      <c r="VRO110" s="138"/>
      <c r="VRP110" s="153"/>
      <c r="VRQ110" s="111"/>
      <c r="VRR110" s="351"/>
      <c r="VRS110" s="138"/>
      <c r="VRT110" s="153"/>
      <c r="VRU110" s="111"/>
      <c r="VRV110" s="351"/>
      <c r="VRW110" s="138"/>
      <c r="VRX110" s="153"/>
      <c r="VRY110" s="111"/>
      <c r="VRZ110" s="351"/>
      <c r="VSA110" s="138"/>
      <c r="VSB110" s="153"/>
      <c r="VSC110" s="111"/>
      <c r="VSD110" s="351"/>
      <c r="VSE110" s="138"/>
      <c r="VSF110" s="153"/>
      <c r="VSG110" s="111"/>
      <c r="VSH110" s="351"/>
      <c r="VSI110" s="138"/>
      <c r="VSJ110" s="153"/>
      <c r="VSK110" s="111"/>
      <c r="VSL110" s="351"/>
      <c r="VSM110" s="138"/>
      <c r="VSN110" s="153"/>
      <c r="VSO110" s="111"/>
      <c r="VSP110" s="351"/>
      <c r="VSQ110" s="138"/>
      <c r="VSR110" s="153"/>
      <c r="VSS110" s="111"/>
      <c r="VST110" s="351"/>
      <c r="VSU110" s="138"/>
      <c r="VSV110" s="153"/>
      <c r="VSW110" s="111"/>
      <c r="VSX110" s="351"/>
      <c r="VSY110" s="138"/>
      <c r="VSZ110" s="153"/>
      <c r="VTA110" s="111"/>
      <c r="VTB110" s="351"/>
      <c r="VTC110" s="138"/>
      <c r="VTD110" s="153"/>
      <c r="VTE110" s="111"/>
      <c r="VTF110" s="351"/>
      <c r="VTG110" s="138"/>
      <c r="VTH110" s="153"/>
      <c r="VTI110" s="111"/>
      <c r="VTJ110" s="351"/>
      <c r="VTK110" s="138"/>
      <c r="VTL110" s="153"/>
      <c r="VTM110" s="111"/>
      <c r="VTN110" s="351"/>
      <c r="VTO110" s="138"/>
      <c r="VTP110" s="153"/>
      <c r="VTQ110" s="111"/>
      <c r="VTR110" s="351"/>
      <c r="VTS110" s="138"/>
      <c r="VTT110" s="153"/>
      <c r="VTU110" s="111"/>
      <c r="VTV110" s="351"/>
      <c r="VTW110" s="138"/>
      <c r="VTX110" s="153"/>
      <c r="VTY110" s="111"/>
      <c r="VTZ110" s="351"/>
      <c r="VUA110" s="138"/>
      <c r="VUB110" s="153"/>
      <c r="VUC110" s="111"/>
      <c r="VUD110" s="351"/>
      <c r="VUE110" s="138"/>
      <c r="VUF110" s="153"/>
      <c r="VUG110" s="111"/>
      <c r="VUH110" s="351"/>
      <c r="VUI110" s="138"/>
      <c r="VUJ110" s="153"/>
      <c r="VUK110" s="111"/>
      <c r="VUL110" s="351"/>
      <c r="VUM110" s="138"/>
      <c r="VUN110" s="153"/>
      <c r="VUO110" s="111"/>
      <c r="VUP110" s="351"/>
      <c r="VUQ110" s="138"/>
      <c r="VUR110" s="153"/>
      <c r="VUS110" s="111"/>
      <c r="VUT110" s="351"/>
      <c r="VUU110" s="138"/>
      <c r="VUV110" s="153"/>
      <c r="VUW110" s="111"/>
      <c r="VUX110" s="351"/>
      <c r="VUY110" s="138"/>
      <c r="VUZ110" s="153"/>
      <c r="VVA110" s="111"/>
      <c r="VVB110" s="351"/>
      <c r="VVC110" s="138"/>
      <c r="VVD110" s="153"/>
      <c r="VVE110" s="111"/>
      <c r="VVF110" s="351"/>
      <c r="VVG110" s="138"/>
      <c r="VVH110" s="153"/>
      <c r="VVI110" s="111"/>
      <c r="VVJ110" s="351"/>
      <c r="VVK110" s="138"/>
      <c r="VVL110" s="153"/>
      <c r="VVM110" s="111"/>
      <c r="VVN110" s="351"/>
      <c r="VVO110" s="138"/>
      <c r="VVP110" s="153"/>
      <c r="VVQ110" s="111"/>
      <c r="VVR110" s="351"/>
      <c r="VVS110" s="138"/>
      <c r="VVT110" s="153"/>
      <c r="VVU110" s="111"/>
      <c r="VVV110" s="351"/>
      <c r="VVW110" s="138"/>
      <c r="VVX110" s="153"/>
      <c r="VVY110" s="111"/>
      <c r="VVZ110" s="351"/>
      <c r="VWA110" s="138"/>
      <c r="VWB110" s="153"/>
      <c r="VWC110" s="111"/>
      <c r="VWD110" s="351"/>
      <c r="VWE110" s="138"/>
      <c r="VWF110" s="153"/>
      <c r="VWG110" s="111"/>
      <c r="VWH110" s="351"/>
      <c r="VWI110" s="138"/>
      <c r="VWJ110" s="153"/>
      <c r="VWK110" s="111"/>
      <c r="VWL110" s="351"/>
      <c r="VWM110" s="138"/>
      <c r="VWN110" s="153"/>
      <c r="VWO110" s="111"/>
      <c r="VWP110" s="351"/>
      <c r="VWQ110" s="138"/>
      <c r="VWR110" s="153"/>
      <c r="VWS110" s="111"/>
      <c r="VWT110" s="351"/>
      <c r="VWU110" s="138"/>
      <c r="VWV110" s="153"/>
      <c r="VWW110" s="111"/>
      <c r="VWX110" s="351"/>
      <c r="VWY110" s="138"/>
      <c r="VWZ110" s="153"/>
      <c r="VXA110" s="111"/>
      <c r="VXB110" s="351"/>
      <c r="VXC110" s="138"/>
      <c r="VXD110" s="153"/>
      <c r="VXE110" s="111"/>
      <c r="VXF110" s="351"/>
      <c r="VXG110" s="138"/>
      <c r="VXH110" s="153"/>
      <c r="VXI110" s="111"/>
      <c r="VXJ110" s="351"/>
      <c r="VXK110" s="138"/>
      <c r="VXL110" s="153"/>
      <c r="VXM110" s="111"/>
      <c r="VXN110" s="351"/>
      <c r="VXO110" s="138"/>
      <c r="VXP110" s="153"/>
      <c r="VXQ110" s="111"/>
      <c r="VXR110" s="351"/>
      <c r="VXS110" s="138"/>
      <c r="VXT110" s="153"/>
      <c r="VXU110" s="111"/>
      <c r="VXV110" s="351"/>
      <c r="VXW110" s="138"/>
      <c r="VXX110" s="153"/>
      <c r="VXY110" s="111"/>
      <c r="VXZ110" s="351"/>
      <c r="VYA110" s="138"/>
      <c r="VYB110" s="153"/>
      <c r="VYC110" s="111"/>
      <c r="VYD110" s="351"/>
      <c r="VYE110" s="138"/>
      <c r="VYF110" s="153"/>
      <c r="VYG110" s="111"/>
      <c r="VYH110" s="351"/>
      <c r="VYI110" s="138"/>
      <c r="VYJ110" s="153"/>
      <c r="VYK110" s="111"/>
      <c r="VYL110" s="351"/>
      <c r="VYM110" s="138"/>
      <c r="VYN110" s="153"/>
      <c r="VYO110" s="111"/>
      <c r="VYP110" s="351"/>
      <c r="VYQ110" s="138"/>
      <c r="VYR110" s="153"/>
      <c r="VYS110" s="111"/>
      <c r="VYT110" s="351"/>
      <c r="VYU110" s="138"/>
      <c r="VYV110" s="153"/>
      <c r="VYW110" s="111"/>
      <c r="VYX110" s="351"/>
      <c r="VYY110" s="138"/>
      <c r="VYZ110" s="153"/>
      <c r="VZA110" s="111"/>
      <c r="VZB110" s="351"/>
      <c r="VZC110" s="138"/>
      <c r="VZD110" s="153"/>
      <c r="VZE110" s="111"/>
      <c r="VZF110" s="351"/>
      <c r="VZG110" s="138"/>
      <c r="VZH110" s="153"/>
      <c r="VZI110" s="111"/>
      <c r="VZJ110" s="351"/>
      <c r="VZK110" s="138"/>
      <c r="VZL110" s="153"/>
      <c r="VZM110" s="111"/>
      <c r="VZN110" s="351"/>
      <c r="VZO110" s="138"/>
      <c r="VZP110" s="153"/>
      <c r="VZQ110" s="111"/>
      <c r="VZR110" s="351"/>
      <c r="VZS110" s="138"/>
      <c r="VZT110" s="153"/>
      <c r="VZU110" s="111"/>
      <c r="VZV110" s="351"/>
      <c r="VZW110" s="138"/>
      <c r="VZX110" s="153"/>
      <c r="VZY110" s="111"/>
      <c r="VZZ110" s="351"/>
      <c r="WAA110" s="138"/>
      <c r="WAB110" s="153"/>
      <c r="WAC110" s="111"/>
      <c r="WAD110" s="351"/>
      <c r="WAE110" s="138"/>
      <c r="WAF110" s="153"/>
      <c r="WAG110" s="111"/>
      <c r="WAH110" s="351"/>
      <c r="WAI110" s="138"/>
      <c r="WAJ110" s="153"/>
      <c r="WAK110" s="111"/>
      <c r="WAL110" s="351"/>
      <c r="WAM110" s="138"/>
      <c r="WAN110" s="153"/>
      <c r="WAO110" s="111"/>
      <c r="WAP110" s="351"/>
      <c r="WAQ110" s="138"/>
      <c r="WAR110" s="153"/>
      <c r="WAS110" s="111"/>
      <c r="WAT110" s="351"/>
      <c r="WAU110" s="138"/>
      <c r="WAV110" s="153"/>
      <c r="WAW110" s="111"/>
      <c r="WAX110" s="351"/>
      <c r="WAY110" s="138"/>
      <c r="WAZ110" s="153"/>
      <c r="WBA110" s="111"/>
      <c r="WBB110" s="351"/>
      <c r="WBC110" s="138"/>
      <c r="WBD110" s="153"/>
      <c r="WBE110" s="111"/>
      <c r="WBF110" s="351"/>
      <c r="WBG110" s="138"/>
      <c r="WBH110" s="153"/>
      <c r="WBI110" s="111"/>
      <c r="WBJ110" s="351"/>
      <c r="WBK110" s="138"/>
      <c r="WBL110" s="153"/>
      <c r="WBM110" s="111"/>
      <c r="WBN110" s="351"/>
      <c r="WBO110" s="138"/>
      <c r="WBP110" s="153"/>
      <c r="WBQ110" s="111"/>
      <c r="WBR110" s="351"/>
      <c r="WBS110" s="138"/>
      <c r="WBT110" s="153"/>
      <c r="WBU110" s="111"/>
      <c r="WBV110" s="351"/>
      <c r="WBW110" s="138"/>
      <c r="WBX110" s="153"/>
      <c r="WBY110" s="111"/>
      <c r="WBZ110" s="351"/>
      <c r="WCA110" s="138"/>
      <c r="WCB110" s="153"/>
      <c r="WCC110" s="111"/>
      <c r="WCD110" s="351"/>
      <c r="WCE110" s="138"/>
      <c r="WCF110" s="153"/>
      <c r="WCG110" s="111"/>
      <c r="WCH110" s="351"/>
      <c r="WCI110" s="138"/>
      <c r="WCJ110" s="153"/>
      <c r="WCK110" s="111"/>
      <c r="WCL110" s="351"/>
      <c r="WCM110" s="138"/>
      <c r="WCN110" s="153"/>
      <c r="WCO110" s="111"/>
      <c r="WCP110" s="351"/>
      <c r="WCQ110" s="138"/>
      <c r="WCR110" s="153"/>
      <c r="WCS110" s="111"/>
      <c r="WCT110" s="351"/>
      <c r="WCU110" s="138"/>
      <c r="WCV110" s="153"/>
      <c r="WCW110" s="111"/>
      <c r="WCX110" s="351"/>
      <c r="WCY110" s="138"/>
      <c r="WCZ110" s="153"/>
      <c r="WDA110" s="111"/>
      <c r="WDB110" s="351"/>
      <c r="WDC110" s="138"/>
      <c r="WDD110" s="153"/>
      <c r="WDE110" s="111"/>
      <c r="WDF110" s="351"/>
      <c r="WDG110" s="138"/>
      <c r="WDH110" s="153"/>
      <c r="WDI110" s="111"/>
      <c r="WDJ110" s="351"/>
      <c r="WDK110" s="138"/>
      <c r="WDL110" s="153"/>
      <c r="WDM110" s="111"/>
      <c r="WDN110" s="351"/>
      <c r="WDO110" s="138"/>
      <c r="WDP110" s="153"/>
      <c r="WDQ110" s="111"/>
      <c r="WDR110" s="351"/>
      <c r="WDS110" s="138"/>
      <c r="WDT110" s="153"/>
      <c r="WDU110" s="111"/>
      <c r="WDV110" s="351"/>
      <c r="WDW110" s="138"/>
      <c r="WDX110" s="153"/>
      <c r="WDY110" s="111"/>
      <c r="WDZ110" s="351"/>
      <c r="WEA110" s="138"/>
      <c r="WEB110" s="153"/>
      <c r="WEC110" s="111"/>
      <c r="WED110" s="351"/>
      <c r="WEE110" s="138"/>
      <c r="WEF110" s="153"/>
      <c r="WEG110" s="111"/>
      <c r="WEH110" s="351"/>
      <c r="WEI110" s="138"/>
      <c r="WEJ110" s="153"/>
      <c r="WEK110" s="111"/>
      <c r="WEL110" s="351"/>
      <c r="WEM110" s="138"/>
      <c r="WEN110" s="153"/>
      <c r="WEO110" s="111"/>
      <c r="WEP110" s="351"/>
      <c r="WEQ110" s="138"/>
      <c r="WER110" s="153"/>
      <c r="WES110" s="111"/>
      <c r="WET110" s="351"/>
      <c r="WEU110" s="138"/>
      <c r="WEV110" s="153"/>
      <c r="WEW110" s="111"/>
      <c r="WEX110" s="351"/>
      <c r="WEY110" s="138"/>
      <c r="WEZ110" s="153"/>
      <c r="WFA110" s="111"/>
      <c r="WFB110" s="351"/>
      <c r="WFC110" s="138"/>
      <c r="WFD110" s="153"/>
      <c r="WFE110" s="111"/>
      <c r="WFF110" s="351"/>
      <c r="WFG110" s="138"/>
      <c r="WFH110" s="153"/>
      <c r="WFI110" s="111"/>
      <c r="WFJ110" s="351"/>
      <c r="WFK110" s="138"/>
      <c r="WFL110" s="153"/>
      <c r="WFM110" s="111"/>
      <c r="WFN110" s="351"/>
      <c r="WFO110" s="138"/>
      <c r="WFP110" s="153"/>
      <c r="WFQ110" s="111"/>
      <c r="WFR110" s="351"/>
      <c r="WFS110" s="138"/>
      <c r="WFT110" s="153"/>
      <c r="WFU110" s="111"/>
      <c r="WFV110" s="351"/>
      <c r="WFW110" s="138"/>
      <c r="WFX110" s="153"/>
      <c r="WFY110" s="111"/>
      <c r="WFZ110" s="351"/>
      <c r="WGA110" s="138"/>
      <c r="WGB110" s="153"/>
      <c r="WGC110" s="111"/>
      <c r="WGD110" s="351"/>
      <c r="WGE110" s="138"/>
      <c r="WGF110" s="153"/>
      <c r="WGG110" s="111"/>
      <c r="WGH110" s="351"/>
      <c r="WGI110" s="138"/>
      <c r="WGJ110" s="153"/>
      <c r="WGK110" s="111"/>
      <c r="WGL110" s="351"/>
      <c r="WGM110" s="138"/>
      <c r="WGN110" s="153"/>
      <c r="WGO110" s="111"/>
      <c r="WGP110" s="351"/>
      <c r="WGQ110" s="138"/>
      <c r="WGR110" s="153"/>
      <c r="WGS110" s="111"/>
      <c r="WGT110" s="351"/>
      <c r="WGU110" s="138"/>
      <c r="WGV110" s="153"/>
      <c r="WGW110" s="111"/>
      <c r="WGX110" s="351"/>
      <c r="WGY110" s="138"/>
      <c r="WGZ110" s="153"/>
      <c r="WHA110" s="111"/>
      <c r="WHB110" s="351"/>
      <c r="WHC110" s="138"/>
      <c r="WHD110" s="153"/>
      <c r="WHE110" s="111"/>
      <c r="WHF110" s="351"/>
      <c r="WHG110" s="138"/>
      <c r="WHH110" s="153"/>
      <c r="WHI110" s="111"/>
      <c r="WHJ110" s="351"/>
      <c r="WHK110" s="138"/>
      <c r="WHL110" s="153"/>
      <c r="WHM110" s="111"/>
      <c r="WHN110" s="351"/>
      <c r="WHO110" s="138"/>
      <c r="WHP110" s="153"/>
      <c r="WHQ110" s="111"/>
      <c r="WHR110" s="351"/>
      <c r="WHS110" s="138"/>
      <c r="WHT110" s="153"/>
      <c r="WHU110" s="111"/>
      <c r="WHV110" s="351"/>
      <c r="WHW110" s="138"/>
      <c r="WHX110" s="153"/>
      <c r="WHY110" s="111"/>
      <c r="WHZ110" s="351"/>
      <c r="WIA110" s="138"/>
      <c r="WIB110" s="153"/>
      <c r="WIC110" s="111"/>
      <c r="WID110" s="351"/>
      <c r="WIE110" s="138"/>
      <c r="WIF110" s="153"/>
      <c r="WIG110" s="111"/>
      <c r="WIH110" s="351"/>
      <c r="WII110" s="138"/>
      <c r="WIJ110" s="153"/>
      <c r="WIK110" s="111"/>
      <c r="WIL110" s="351"/>
      <c r="WIM110" s="138"/>
      <c r="WIN110" s="153"/>
      <c r="WIO110" s="111"/>
      <c r="WIP110" s="351"/>
      <c r="WIQ110" s="138"/>
      <c r="WIR110" s="153"/>
      <c r="WIS110" s="111"/>
      <c r="WIT110" s="351"/>
      <c r="WIU110" s="138"/>
      <c r="WIV110" s="153"/>
      <c r="WIW110" s="111"/>
      <c r="WIX110" s="351"/>
      <c r="WIY110" s="138"/>
      <c r="WIZ110" s="153"/>
      <c r="WJA110" s="111"/>
      <c r="WJB110" s="351"/>
      <c r="WJC110" s="138"/>
      <c r="WJD110" s="153"/>
      <c r="WJE110" s="111"/>
      <c r="WJF110" s="351"/>
      <c r="WJG110" s="138"/>
      <c r="WJH110" s="153"/>
      <c r="WJI110" s="111"/>
      <c r="WJJ110" s="351"/>
      <c r="WJK110" s="138"/>
      <c r="WJL110" s="153"/>
      <c r="WJM110" s="111"/>
      <c r="WJN110" s="351"/>
      <c r="WJO110" s="138"/>
      <c r="WJP110" s="153"/>
      <c r="WJQ110" s="111"/>
      <c r="WJR110" s="351"/>
      <c r="WJS110" s="138"/>
      <c r="WJT110" s="153"/>
      <c r="WJU110" s="111"/>
      <c r="WJV110" s="351"/>
      <c r="WJW110" s="138"/>
      <c r="WJX110" s="153"/>
      <c r="WJY110" s="111"/>
      <c r="WJZ110" s="351"/>
      <c r="WKA110" s="138"/>
      <c r="WKB110" s="153"/>
      <c r="WKC110" s="111"/>
      <c r="WKD110" s="351"/>
      <c r="WKE110" s="138"/>
      <c r="WKF110" s="153"/>
      <c r="WKG110" s="111"/>
      <c r="WKH110" s="351"/>
      <c r="WKI110" s="138"/>
      <c r="WKJ110" s="153"/>
      <c r="WKK110" s="111"/>
      <c r="WKL110" s="351"/>
      <c r="WKM110" s="138"/>
      <c r="WKN110" s="153"/>
      <c r="WKO110" s="111"/>
      <c r="WKP110" s="351"/>
      <c r="WKQ110" s="138"/>
      <c r="WKR110" s="153"/>
      <c r="WKS110" s="111"/>
      <c r="WKT110" s="351"/>
      <c r="WKU110" s="138"/>
      <c r="WKV110" s="153"/>
      <c r="WKW110" s="111"/>
      <c r="WKX110" s="351"/>
      <c r="WKY110" s="138"/>
      <c r="WKZ110" s="153"/>
      <c r="WLA110" s="111"/>
      <c r="WLB110" s="351"/>
      <c r="WLC110" s="138"/>
      <c r="WLD110" s="153"/>
      <c r="WLE110" s="111"/>
      <c r="WLF110" s="351"/>
      <c r="WLG110" s="138"/>
      <c r="WLH110" s="153"/>
      <c r="WLI110" s="111"/>
      <c r="WLJ110" s="351"/>
      <c r="WLK110" s="138"/>
      <c r="WLL110" s="153"/>
      <c r="WLM110" s="111"/>
      <c r="WLN110" s="351"/>
      <c r="WLO110" s="138"/>
      <c r="WLP110" s="153"/>
      <c r="WLQ110" s="111"/>
      <c r="WLR110" s="351"/>
      <c r="WLS110" s="138"/>
      <c r="WLT110" s="153"/>
      <c r="WLU110" s="111"/>
      <c r="WLV110" s="351"/>
      <c r="WLW110" s="138"/>
      <c r="WLX110" s="153"/>
      <c r="WLY110" s="111"/>
      <c r="WLZ110" s="351"/>
      <c r="WMA110" s="138"/>
      <c r="WMB110" s="153"/>
      <c r="WMC110" s="111"/>
      <c r="WMD110" s="351"/>
      <c r="WME110" s="138"/>
      <c r="WMF110" s="153"/>
      <c r="WMG110" s="111"/>
      <c r="WMH110" s="351"/>
      <c r="WMI110" s="138"/>
      <c r="WMJ110" s="153"/>
      <c r="WMK110" s="111"/>
      <c r="WML110" s="351"/>
      <c r="WMM110" s="138"/>
      <c r="WMN110" s="153"/>
      <c r="WMO110" s="111"/>
      <c r="WMP110" s="351"/>
      <c r="WMQ110" s="138"/>
      <c r="WMR110" s="153"/>
      <c r="WMS110" s="111"/>
      <c r="WMT110" s="351"/>
      <c r="WMU110" s="138"/>
      <c r="WMV110" s="153"/>
      <c r="WMW110" s="111"/>
      <c r="WMX110" s="351"/>
      <c r="WMY110" s="138"/>
      <c r="WMZ110" s="153"/>
      <c r="WNA110" s="111"/>
      <c r="WNB110" s="351"/>
      <c r="WNC110" s="138"/>
      <c r="WND110" s="153"/>
      <c r="WNE110" s="111"/>
      <c r="WNF110" s="351"/>
      <c r="WNG110" s="138"/>
      <c r="WNH110" s="153"/>
      <c r="WNI110" s="111"/>
      <c r="WNJ110" s="351"/>
      <c r="WNK110" s="138"/>
      <c r="WNL110" s="153"/>
      <c r="WNM110" s="111"/>
      <c r="WNN110" s="351"/>
      <c r="WNO110" s="138"/>
      <c r="WNP110" s="153"/>
      <c r="WNQ110" s="111"/>
      <c r="WNR110" s="351"/>
      <c r="WNS110" s="138"/>
      <c r="WNT110" s="153"/>
      <c r="WNU110" s="111"/>
      <c r="WNV110" s="351"/>
      <c r="WNW110" s="138"/>
      <c r="WNX110" s="153"/>
      <c r="WNY110" s="111"/>
      <c r="WNZ110" s="351"/>
      <c r="WOA110" s="138"/>
      <c r="WOB110" s="153"/>
      <c r="WOC110" s="111"/>
      <c r="WOD110" s="351"/>
      <c r="WOE110" s="138"/>
      <c r="WOF110" s="153"/>
      <c r="WOG110" s="111"/>
      <c r="WOH110" s="351"/>
      <c r="WOI110" s="138"/>
      <c r="WOJ110" s="153"/>
      <c r="WOK110" s="111"/>
      <c r="WOL110" s="351"/>
      <c r="WOM110" s="138"/>
      <c r="WON110" s="153"/>
      <c r="WOO110" s="111"/>
      <c r="WOP110" s="351"/>
      <c r="WOQ110" s="138"/>
      <c r="WOR110" s="153"/>
      <c r="WOS110" s="111"/>
      <c r="WOT110" s="351"/>
      <c r="WOU110" s="138"/>
      <c r="WOV110" s="153"/>
      <c r="WOW110" s="111"/>
      <c r="WOX110" s="351"/>
      <c r="WOY110" s="138"/>
      <c r="WOZ110" s="153"/>
      <c r="WPA110" s="111"/>
      <c r="WPB110" s="351"/>
      <c r="WPC110" s="138"/>
      <c r="WPD110" s="153"/>
      <c r="WPE110" s="111"/>
      <c r="WPF110" s="351"/>
      <c r="WPG110" s="138"/>
      <c r="WPH110" s="153"/>
      <c r="WPI110" s="111"/>
      <c r="WPJ110" s="351"/>
      <c r="WPK110" s="138"/>
      <c r="WPL110" s="153"/>
      <c r="WPM110" s="111"/>
      <c r="WPN110" s="351"/>
      <c r="WPO110" s="138"/>
      <c r="WPP110" s="153"/>
      <c r="WPQ110" s="111"/>
      <c r="WPR110" s="351"/>
      <c r="WPS110" s="138"/>
      <c r="WPT110" s="153"/>
      <c r="WPU110" s="111"/>
      <c r="WPV110" s="351"/>
      <c r="WPW110" s="138"/>
      <c r="WPX110" s="153"/>
      <c r="WPY110" s="111"/>
      <c r="WPZ110" s="351"/>
      <c r="WQA110" s="138"/>
      <c r="WQB110" s="153"/>
      <c r="WQC110" s="111"/>
      <c r="WQD110" s="351"/>
      <c r="WQE110" s="138"/>
      <c r="WQF110" s="153"/>
      <c r="WQG110" s="111"/>
      <c r="WQH110" s="351"/>
      <c r="WQI110" s="138"/>
      <c r="WQJ110" s="153"/>
      <c r="WQK110" s="111"/>
      <c r="WQL110" s="351"/>
      <c r="WQM110" s="138"/>
      <c r="WQN110" s="153"/>
      <c r="WQO110" s="111"/>
      <c r="WQP110" s="351"/>
      <c r="WQQ110" s="138"/>
      <c r="WQR110" s="153"/>
      <c r="WQS110" s="111"/>
      <c r="WQT110" s="351"/>
      <c r="WQU110" s="138"/>
      <c r="WQV110" s="153"/>
      <c r="WQW110" s="111"/>
      <c r="WQX110" s="351"/>
      <c r="WQY110" s="138"/>
      <c r="WQZ110" s="153"/>
      <c r="WRA110" s="111"/>
      <c r="WRB110" s="351"/>
      <c r="WRC110" s="138"/>
      <c r="WRD110" s="153"/>
      <c r="WRE110" s="111"/>
      <c r="WRF110" s="351"/>
      <c r="WRG110" s="138"/>
      <c r="WRH110" s="153"/>
      <c r="WRI110" s="111"/>
      <c r="WRJ110" s="351"/>
      <c r="WRK110" s="138"/>
      <c r="WRL110" s="153"/>
      <c r="WRM110" s="111"/>
      <c r="WRN110" s="351"/>
      <c r="WRO110" s="138"/>
      <c r="WRP110" s="153"/>
      <c r="WRQ110" s="111"/>
      <c r="WRR110" s="351"/>
      <c r="WRS110" s="138"/>
      <c r="WRT110" s="153"/>
      <c r="WRU110" s="111"/>
      <c r="WRV110" s="351"/>
      <c r="WRW110" s="138"/>
      <c r="WRX110" s="153"/>
      <c r="WRY110" s="111"/>
      <c r="WRZ110" s="351"/>
      <c r="WSA110" s="138"/>
      <c r="WSB110" s="153"/>
      <c r="WSC110" s="111"/>
      <c r="WSD110" s="351"/>
      <c r="WSE110" s="138"/>
      <c r="WSF110" s="153"/>
      <c r="WSG110" s="111"/>
      <c r="WSH110" s="351"/>
      <c r="WSI110" s="138"/>
      <c r="WSJ110" s="153"/>
      <c r="WSK110" s="111"/>
      <c r="WSL110" s="351"/>
      <c r="WSM110" s="138"/>
      <c r="WSN110" s="153"/>
      <c r="WSO110" s="111"/>
      <c r="WSP110" s="351"/>
      <c r="WSQ110" s="138"/>
      <c r="WSR110" s="153"/>
      <c r="WSS110" s="111"/>
      <c r="WST110" s="351"/>
      <c r="WSU110" s="138"/>
      <c r="WSV110" s="153"/>
      <c r="WSW110" s="111"/>
      <c r="WSX110" s="351"/>
      <c r="WSY110" s="138"/>
      <c r="WSZ110" s="153"/>
      <c r="WTA110" s="111"/>
      <c r="WTB110" s="351"/>
      <c r="WTC110" s="138"/>
      <c r="WTD110" s="153"/>
      <c r="WTE110" s="111"/>
      <c r="WTF110" s="351"/>
      <c r="WTG110" s="138"/>
      <c r="WTH110" s="153"/>
      <c r="WTI110" s="111"/>
      <c r="WTJ110" s="351"/>
      <c r="WTK110" s="138"/>
      <c r="WTL110" s="153"/>
      <c r="WTM110" s="111"/>
      <c r="WTN110" s="351"/>
      <c r="WTO110" s="138"/>
      <c r="WTP110" s="153"/>
      <c r="WTQ110" s="111"/>
      <c r="WTR110" s="351"/>
      <c r="WTS110" s="138"/>
      <c r="WTT110" s="153"/>
      <c r="WTU110" s="111"/>
      <c r="WTV110" s="351"/>
      <c r="WTW110" s="138"/>
      <c r="WTX110" s="153"/>
      <c r="WTY110" s="111"/>
      <c r="WTZ110" s="351"/>
      <c r="WUA110" s="138"/>
      <c r="WUB110" s="153"/>
      <c r="WUC110" s="111"/>
      <c r="WUD110" s="351"/>
      <c r="WUE110" s="138"/>
      <c r="WUF110" s="153"/>
      <c r="WUG110" s="111"/>
      <c r="WUH110" s="351"/>
      <c r="WUI110" s="138"/>
      <c r="WUJ110" s="153"/>
      <c r="WUK110" s="111"/>
      <c r="WUL110" s="351"/>
      <c r="WUM110" s="138"/>
      <c r="WUN110" s="153"/>
      <c r="WUO110" s="111"/>
      <c r="WUP110" s="351"/>
      <c r="WUQ110" s="138"/>
      <c r="WUR110" s="153"/>
      <c r="WUS110" s="111"/>
      <c r="WUT110" s="351"/>
      <c r="WUU110" s="138"/>
      <c r="WUV110" s="153"/>
      <c r="WUW110" s="111"/>
      <c r="WUX110" s="351"/>
      <c r="WUY110" s="138"/>
      <c r="WUZ110" s="153"/>
      <c r="WVA110" s="111"/>
      <c r="WVB110" s="351"/>
      <c r="WVC110" s="138"/>
      <c r="WVD110" s="153"/>
      <c r="WVE110" s="111"/>
      <c r="WVF110" s="351"/>
      <c r="WVG110" s="138"/>
      <c r="WVH110" s="153"/>
      <c r="WVI110" s="111"/>
      <c r="WVJ110" s="351"/>
      <c r="WVK110" s="138"/>
      <c r="WVL110" s="153"/>
      <c r="WVM110" s="111"/>
      <c r="WVN110" s="351"/>
      <c r="WVO110" s="138"/>
      <c r="WVP110" s="153"/>
      <c r="WVQ110" s="111"/>
      <c r="WVR110" s="351"/>
      <c r="WVS110" s="138"/>
      <c r="WVT110" s="153"/>
      <c r="WVU110" s="111"/>
      <c r="WVV110" s="351"/>
      <c r="WVW110" s="138"/>
      <c r="WVX110" s="153"/>
      <c r="WVY110" s="111"/>
      <c r="WVZ110" s="351"/>
      <c r="WWA110" s="138"/>
      <c r="WWB110" s="153"/>
      <c r="WWC110" s="111"/>
      <c r="WWD110" s="351"/>
      <c r="WWE110" s="138"/>
      <c r="WWF110" s="153"/>
      <c r="WWG110" s="111"/>
      <c r="WWH110" s="351"/>
      <c r="WWI110" s="138"/>
      <c r="WWJ110" s="153"/>
      <c r="WWK110" s="111"/>
      <c r="WWL110" s="351"/>
      <c r="WWM110" s="138"/>
      <c r="WWN110" s="153"/>
      <c r="WWO110" s="111"/>
      <c r="WWP110" s="351"/>
      <c r="WWQ110" s="138"/>
      <c r="WWR110" s="153"/>
      <c r="WWS110" s="111"/>
      <c r="WWT110" s="351"/>
      <c r="WWU110" s="138"/>
      <c r="WWV110" s="153"/>
      <c r="WWW110" s="111"/>
      <c r="WWX110" s="351"/>
      <c r="WWY110" s="138"/>
      <c r="WWZ110" s="153"/>
      <c r="WXA110" s="111"/>
      <c r="WXB110" s="351"/>
      <c r="WXC110" s="138"/>
      <c r="WXD110" s="153"/>
      <c r="WXE110" s="111"/>
      <c r="WXF110" s="351"/>
      <c r="WXG110" s="138"/>
      <c r="WXH110" s="153"/>
      <c r="WXI110" s="111"/>
      <c r="WXJ110" s="351"/>
      <c r="WXK110" s="138"/>
      <c r="WXL110" s="153"/>
      <c r="WXM110" s="111"/>
      <c r="WXN110" s="351"/>
      <c r="WXO110" s="138"/>
      <c r="WXP110" s="153"/>
      <c r="WXQ110" s="111"/>
      <c r="WXR110" s="351"/>
      <c r="WXS110" s="138"/>
      <c r="WXT110" s="153"/>
      <c r="WXU110" s="111"/>
      <c r="WXV110" s="351"/>
      <c r="WXW110" s="138"/>
      <c r="WXX110" s="153"/>
      <c r="WXY110" s="111"/>
      <c r="WXZ110" s="351"/>
      <c r="WYA110" s="138"/>
      <c r="WYB110" s="153"/>
      <c r="WYC110" s="111"/>
      <c r="WYD110" s="351"/>
      <c r="WYE110" s="138"/>
      <c r="WYF110" s="153"/>
      <c r="WYG110" s="111"/>
      <c r="WYH110" s="351"/>
      <c r="WYI110" s="138"/>
      <c r="WYJ110" s="153"/>
      <c r="WYK110" s="111"/>
      <c r="WYL110" s="351"/>
      <c r="WYM110" s="138"/>
      <c r="WYN110" s="153"/>
      <c r="WYO110" s="111"/>
      <c r="WYP110" s="351"/>
      <c r="WYQ110" s="138"/>
      <c r="WYR110" s="153"/>
      <c r="WYS110" s="111"/>
      <c r="WYT110" s="351"/>
      <c r="WYU110" s="138"/>
      <c r="WYV110" s="153"/>
      <c r="WYW110" s="111"/>
      <c r="WYX110" s="351"/>
      <c r="WYY110" s="138"/>
      <c r="WYZ110" s="153"/>
      <c r="WZA110" s="111"/>
      <c r="WZB110" s="351"/>
      <c r="WZC110" s="138"/>
      <c r="WZD110" s="153"/>
      <c r="WZE110" s="111"/>
      <c r="WZF110" s="351"/>
      <c r="WZG110" s="138"/>
      <c r="WZH110" s="153"/>
      <c r="WZI110" s="111"/>
      <c r="WZJ110" s="351"/>
      <c r="WZK110" s="138"/>
      <c r="WZL110" s="153"/>
      <c r="WZM110" s="111"/>
      <c r="WZN110" s="351"/>
      <c r="WZO110" s="138"/>
      <c r="WZP110" s="153"/>
      <c r="WZQ110" s="111"/>
      <c r="WZR110" s="351"/>
      <c r="WZS110" s="138"/>
      <c r="WZT110" s="153"/>
      <c r="WZU110" s="111"/>
      <c r="WZV110" s="351"/>
      <c r="WZW110" s="138"/>
      <c r="WZX110" s="153"/>
      <c r="WZY110" s="111"/>
      <c r="WZZ110" s="351"/>
      <c r="XAA110" s="138"/>
      <c r="XAB110" s="153"/>
      <c r="XAC110" s="111"/>
      <c r="XAD110" s="351"/>
      <c r="XAE110" s="138"/>
      <c r="XAF110" s="153"/>
      <c r="XAG110" s="111"/>
      <c r="XAH110" s="351"/>
      <c r="XAI110" s="138"/>
      <c r="XAJ110" s="153"/>
      <c r="XAK110" s="111"/>
      <c r="XAL110" s="351"/>
      <c r="XAM110" s="138"/>
      <c r="XAN110" s="153"/>
      <c r="XAO110" s="111"/>
      <c r="XAP110" s="351"/>
      <c r="XAQ110" s="138"/>
      <c r="XAR110" s="153"/>
      <c r="XAS110" s="111"/>
      <c r="XAT110" s="351"/>
      <c r="XAU110" s="138"/>
      <c r="XAV110" s="153"/>
      <c r="XAW110" s="111"/>
      <c r="XAX110" s="351"/>
      <c r="XAY110" s="138"/>
      <c r="XAZ110" s="153"/>
      <c r="XBA110" s="111"/>
      <c r="XBB110" s="351"/>
      <c r="XBC110" s="138"/>
      <c r="XBD110" s="153"/>
      <c r="XBE110" s="111"/>
      <c r="XBF110" s="351"/>
      <c r="XBG110" s="138"/>
      <c r="XBH110" s="153"/>
      <c r="XBI110" s="111"/>
      <c r="XBJ110" s="351"/>
      <c r="XBK110" s="138"/>
      <c r="XBL110" s="153"/>
      <c r="XBM110" s="111"/>
      <c r="XBN110" s="351"/>
      <c r="XBO110" s="138"/>
      <c r="XBP110" s="153"/>
      <c r="XBQ110" s="111"/>
      <c r="XBR110" s="351"/>
      <c r="XBS110" s="138"/>
      <c r="XBT110" s="153"/>
      <c r="XBU110" s="111"/>
      <c r="XBV110" s="351"/>
      <c r="XBW110" s="138"/>
      <c r="XBX110" s="153"/>
      <c r="XBY110" s="111"/>
      <c r="XBZ110" s="351"/>
      <c r="XCA110" s="138"/>
      <c r="XCB110" s="153"/>
      <c r="XCC110" s="111"/>
      <c r="XCD110" s="351"/>
      <c r="XCE110" s="138"/>
      <c r="XCF110" s="153"/>
      <c r="XCG110" s="111"/>
      <c r="XCH110" s="351"/>
      <c r="XCI110" s="138"/>
      <c r="XCJ110" s="153"/>
      <c r="XCK110" s="111"/>
      <c r="XCL110" s="351"/>
      <c r="XCM110" s="138"/>
      <c r="XCN110" s="153"/>
      <c r="XCO110" s="111"/>
      <c r="XCP110" s="351"/>
      <c r="XCQ110" s="138"/>
      <c r="XCR110" s="153"/>
      <c r="XCS110" s="111"/>
      <c r="XCT110" s="351"/>
      <c r="XCU110" s="138"/>
      <c r="XCV110" s="153"/>
      <c r="XCW110" s="111"/>
      <c r="XCX110" s="351"/>
      <c r="XCY110" s="138"/>
      <c r="XCZ110" s="153"/>
      <c r="XDA110" s="111"/>
      <c r="XDB110" s="351"/>
      <c r="XDC110" s="138"/>
      <c r="XDD110" s="153"/>
      <c r="XDE110" s="111"/>
      <c r="XDF110" s="351"/>
      <c r="XDG110" s="138"/>
      <c r="XDH110" s="153"/>
      <c r="XDI110" s="111"/>
      <c r="XDJ110" s="351"/>
      <c r="XDK110" s="138"/>
      <c r="XDL110" s="153"/>
      <c r="XDM110" s="111"/>
      <c r="XDN110" s="351"/>
      <c r="XDO110" s="138"/>
      <c r="XDP110" s="153"/>
      <c r="XDQ110" s="111"/>
      <c r="XDR110" s="351"/>
      <c r="XDS110" s="138"/>
      <c r="XDT110" s="153"/>
      <c r="XDU110" s="111"/>
      <c r="XDV110" s="351"/>
      <c r="XDW110" s="138"/>
      <c r="XDX110" s="153"/>
      <c r="XDY110" s="111"/>
      <c r="XDZ110" s="351"/>
      <c r="XEA110" s="138"/>
      <c r="XEB110" s="153"/>
      <c r="XEC110" s="111"/>
      <c r="XED110" s="351"/>
      <c r="XEE110" s="138"/>
      <c r="XEF110" s="153"/>
      <c r="XEG110" s="111"/>
      <c r="XEH110" s="351"/>
      <c r="XEI110" s="138"/>
      <c r="XEJ110" s="153"/>
      <c r="XEK110" s="111"/>
      <c r="XEL110" s="351"/>
      <c r="XEM110" s="138"/>
      <c r="XEN110" s="153"/>
      <c r="XEO110" s="111"/>
      <c r="XEP110" s="351"/>
      <c r="XEQ110" s="138"/>
      <c r="XER110" s="153"/>
      <c r="XES110" s="111"/>
      <c r="XET110" s="351"/>
      <c r="XEU110" s="138"/>
      <c r="XEV110" s="153"/>
      <c r="XEW110" s="111"/>
    </row>
    <row r="111" spans="1:16377" ht="28.5" x14ac:dyDescent="0.2">
      <c r="A111" s="192"/>
      <c r="B111" s="150"/>
      <c r="C111" s="148" t="s">
        <v>985</v>
      </c>
      <c r="D111" s="174" t="s">
        <v>986</v>
      </c>
      <c r="E111" s="287" t="s">
        <v>1</v>
      </c>
      <c r="F111" s="80" t="s">
        <v>85</v>
      </c>
      <c r="G111" s="80" t="s">
        <v>54</v>
      </c>
      <c r="H111" s="108">
        <v>50000</v>
      </c>
      <c r="I111" s="138" t="s">
        <v>223</v>
      </c>
      <c r="J111" s="151">
        <v>43176</v>
      </c>
      <c r="K111" s="151">
        <f t="shared" ref="K111:K116" si="72">J111+5</f>
        <v>43181</v>
      </c>
      <c r="L111" s="151">
        <f t="shared" ref="L111:L116" si="73">K111+30</f>
        <v>43211</v>
      </c>
      <c r="M111" s="151">
        <f t="shared" ref="M111:M116" si="74">L111+21</f>
        <v>43232</v>
      </c>
      <c r="N111" s="151">
        <f t="shared" ref="N111:N116" si="75">M111+7</f>
        <v>43239</v>
      </c>
      <c r="O111" s="151" t="s">
        <v>90</v>
      </c>
      <c r="P111" s="151" t="s">
        <v>90</v>
      </c>
      <c r="Q111" s="151" t="s">
        <v>90</v>
      </c>
      <c r="R111" s="151">
        <f t="shared" ref="R111:R116" si="76">N111+7</f>
        <v>43246</v>
      </c>
      <c r="S111" s="151">
        <f t="shared" ref="S111:S116" si="77">R111+7</f>
        <v>43253</v>
      </c>
      <c r="U111" s="157"/>
    </row>
    <row r="112" spans="1:16377" ht="42.75" x14ac:dyDescent="0.2">
      <c r="A112" s="192"/>
      <c r="B112" s="150"/>
      <c r="C112" s="101" t="s">
        <v>987</v>
      </c>
      <c r="D112" s="174" t="s">
        <v>227</v>
      </c>
      <c r="E112" s="287" t="s">
        <v>1</v>
      </c>
      <c r="F112" s="80" t="s">
        <v>85</v>
      </c>
      <c r="G112" s="80" t="s">
        <v>54</v>
      </c>
      <c r="H112" s="108">
        <v>60000</v>
      </c>
      <c r="I112" s="138" t="s">
        <v>223</v>
      </c>
      <c r="J112" s="151">
        <v>43208</v>
      </c>
      <c r="K112" s="151">
        <f t="shared" si="72"/>
        <v>43213</v>
      </c>
      <c r="L112" s="151">
        <f t="shared" si="73"/>
        <v>43243</v>
      </c>
      <c r="M112" s="151">
        <f t="shared" si="74"/>
        <v>43264</v>
      </c>
      <c r="N112" s="151">
        <f t="shared" si="75"/>
        <v>43271</v>
      </c>
      <c r="O112" s="151" t="s">
        <v>90</v>
      </c>
      <c r="P112" s="151" t="s">
        <v>90</v>
      </c>
      <c r="Q112" s="151" t="s">
        <v>90</v>
      </c>
      <c r="R112" s="151">
        <f t="shared" si="76"/>
        <v>43278</v>
      </c>
      <c r="S112" s="151">
        <f t="shared" si="77"/>
        <v>43285</v>
      </c>
      <c r="U112" s="157"/>
    </row>
    <row r="113" spans="1:21" ht="28.5" x14ac:dyDescent="0.2">
      <c r="A113" s="192"/>
      <c r="B113" s="150"/>
      <c r="C113" s="331" t="s">
        <v>988</v>
      </c>
      <c r="D113" s="174" t="s">
        <v>228</v>
      </c>
      <c r="E113" s="287" t="s">
        <v>1</v>
      </c>
      <c r="F113" s="80" t="s">
        <v>85</v>
      </c>
      <c r="G113" s="80" t="s">
        <v>54</v>
      </c>
      <c r="H113" s="108">
        <v>46000</v>
      </c>
      <c r="I113" s="138" t="s">
        <v>223</v>
      </c>
      <c r="J113" s="151">
        <v>43239</v>
      </c>
      <c r="K113" s="151">
        <f t="shared" si="72"/>
        <v>43244</v>
      </c>
      <c r="L113" s="151">
        <f t="shared" si="73"/>
        <v>43274</v>
      </c>
      <c r="M113" s="151">
        <f t="shared" si="74"/>
        <v>43295</v>
      </c>
      <c r="N113" s="151">
        <f t="shared" si="75"/>
        <v>43302</v>
      </c>
      <c r="O113" s="151" t="s">
        <v>90</v>
      </c>
      <c r="P113" s="151" t="s">
        <v>90</v>
      </c>
      <c r="Q113" s="151" t="s">
        <v>90</v>
      </c>
      <c r="R113" s="151">
        <f t="shared" si="76"/>
        <v>43309</v>
      </c>
      <c r="S113" s="151">
        <f t="shared" si="77"/>
        <v>43316</v>
      </c>
      <c r="U113" s="157"/>
    </row>
    <row r="114" spans="1:21" x14ac:dyDescent="0.2">
      <c r="A114" s="192"/>
      <c r="B114" s="150"/>
      <c r="C114" s="331" t="s">
        <v>989</v>
      </c>
      <c r="D114" s="174" t="s">
        <v>990</v>
      </c>
      <c r="E114" s="287" t="s">
        <v>1</v>
      </c>
      <c r="F114" s="80" t="s">
        <v>85</v>
      </c>
      <c r="G114" s="80" t="s">
        <v>54</v>
      </c>
      <c r="H114" s="108">
        <v>11000</v>
      </c>
      <c r="I114" s="138" t="s">
        <v>223</v>
      </c>
      <c r="J114" s="151">
        <v>43161</v>
      </c>
      <c r="K114" s="151">
        <f t="shared" si="72"/>
        <v>43166</v>
      </c>
      <c r="L114" s="151">
        <f t="shared" si="73"/>
        <v>43196</v>
      </c>
      <c r="M114" s="151">
        <f t="shared" si="74"/>
        <v>43217</v>
      </c>
      <c r="N114" s="151">
        <f t="shared" si="75"/>
        <v>43224</v>
      </c>
      <c r="O114" s="151" t="s">
        <v>90</v>
      </c>
      <c r="P114" s="151" t="s">
        <v>90</v>
      </c>
      <c r="Q114" s="151" t="s">
        <v>90</v>
      </c>
      <c r="R114" s="151">
        <f t="shared" si="76"/>
        <v>43231</v>
      </c>
      <c r="S114" s="151">
        <f t="shared" si="77"/>
        <v>43238</v>
      </c>
      <c r="U114" s="157"/>
    </row>
    <row r="115" spans="1:21" ht="28.5" x14ac:dyDescent="0.2">
      <c r="A115" s="192"/>
      <c r="B115" s="150"/>
      <c r="C115" s="331" t="s">
        <v>991</v>
      </c>
      <c r="D115" s="174" t="s">
        <v>992</v>
      </c>
      <c r="E115" s="287" t="s">
        <v>1</v>
      </c>
      <c r="F115" s="80" t="s">
        <v>85</v>
      </c>
      <c r="G115" s="80" t="s">
        <v>54</v>
      </c>
      <c r="H115" s="108">
        <v>50000</v>
      </c>
      <c r="I115" s="138" t="s">
        <v>223</v>
      </c>
      <c r="J115" s="151">
        <v>43176</v>
      </c>
      <c r="K115" s="151">
        <f t="shared" si="72"/>
        <v>43181</v>
      </c>
      <c r="L115" s="151">
        <f t="shared" si="73"/>
        <v>43211</v>
      </c>
      <c r="M115" s="151">
        <f t="shared" si="74"/>
        <v>43232</v>
      </c>
      <c r="N115" s="151">
        <f t="shared" si="75"/>
        <v>43239</v>
      </c>
      <c r="O115" s="151" t="s">
        <v>90</v>
      </c>
      <c r="P115" s="151" t="s">
        <v>90</v>
      </c>
      <c r="Q115" s="151" t="s">
        <v>90</v>
      </c>
      <c r="R115" s="151">
        <f t="shared" si="76"/>
        <v>43246</v>
      </c>
      <c r="S115" s="151">
        <f t="shared" si="77"/>
        <v>43253</v>
      </c>
      <c r="U115" s="157"/>
    </row>
    <row r="116" spans="1:21" ht="28.5" x14ac:dyDescent="0.2">
      <c r="A116" s="192"/>
      <c r="B116" s="150"/>
      <c r="C116" s="331" t="s">
        <v>993</v>
      </c>
      <c r="D116" s="174" t="s">
        <v>994</v>
      </c>
      <c r="E116" s="287" t="s">
        <v>1</v>
      </c>
      <c r="F116" s="80" t="s">
        <v>85</v>
      </c>
      <c r="G116" s="80" t="s">
        <v>54</v>
      </c>
      <c r="H116" s="108">
        <v>10000</v>
      </c>
      <c r="I116" s="138" t="s">
        <v>223</v>
      </c>
      <c r="J116" s="151">
        <v>43208</v>
      </c>
      <c r="K116" s="151">
        <f t="shared" si="72"/>
        <v>43213</v>
      </c>
      <c r="L116" s="151">
        <f t="shared" si="73"/>
        <v>43243</v>
      </c>
      <c r="M116" s="151">
        <f t="shared" si="74"/>
        <v>43264</v>
      </c>
      <c r="N116" s="151">
        <f t="shared" si="75"/>
        <v>43271</v>
      </c>
      <c r="O116" s="151" t="s">
        <v>90</v>
      </c>
      <c r="P116" s="151" t="s">
        <v>90</v>
      </c>
      <c r="Q116" s="151" t="s">
        <v>90</v>
      </c>
      <c r="R116" s="151">
        <f t="shared" si="76"/>
        <v>43278</v>
      </c>
      <c r="S116" s="151">
        <f t="shared" si="77"/>
        <v>43285</v>
      </c>
      <c r="U116" s="157"/>
    </row>
    <row r="117" spans="1:21" x14ac:dyDescent="0.25">
      <c r="A117" s="192"/>
      <c r="B117" s="150"/>
      <c r="C117" s="123"/>
      <c r="D117" s="352"/>
      <c r="E117" s="353"/>
      <c r="F117" s="352"/>
      <c r="G117" s="353"/>
      <c r="H117" s="354"/>
      <c r="I117" s="203"/>
      <c r="J117" s="251"/>
      <c r="K117" s="251"/>
      <c r="L117" s="251"/>
      <c r="M117" s="251"/>
      <c r="N117" s="251"/>
      <c r="O117" s="251"/>
      <c r="P117" s="251"/>
      <c r="Q117" s="251"/>
      <c r="R117" s="251"/>
      <c r="S117" s="251"/>
      <c r="U117" s="157"/>
    </row>
    <row r="118" spans="1:21" ht="29.25" customHeight="1" x14ac:dyDescent="0.3">
      <c r="A118" s="192"/>
      <c r="C118" s="379" t="s">
        <v>100</v>
      </c>
      <c r="D118" s="380"/>
      <c r="E118" s="381"/>
      <c r="F118" s="382"/>
      <c r="G118" s="382"/>
      <c r="H118" s="369">
        <f>SUM(H5:H117)</f>
        <v>7284404.9859999986</v>
      </c>
      <c r="U118" s="157"/>
    </row>
    <row r="119" spans="1:21" ht="39" customHeight="1" x14ac:dyDescent="0.2">
      <c r="A119" s="192"/>
      <c r="B119" s="38"/>
      <c r="C119" s="157"/>
      <c r="D119" s="94"/>
      <c r="E119" s="261"/>
      <c r="F119" s="94"/>
      <c r="G119" s="94"/>
      <c r="H119" s="64"/>
      <c r="I119" s="37"/>
      <c r="J119" s="37"/>
      <c r="K119" s="37"/>
      <c r="L119" s="37"/>
      <c r="M119" s="37"/>
      <c r="N119" s="37"/>
      <c r="O119" s="37"/>
      <c r="P119" s="37"/>
      <c r="Q119" s="37"/>
      <c r="R119" s="37"/>
      <c r="S119" s="37"/>
      <c r="T119" s="37"/>
      <c r="U119" s="157"/>
    </row>
  </sheetData>
  <autoFilter ref="A1:U119" xr:uid="{00000000-0009-0000-0000-000002000000}"/>
  <mergeCells count="1">
    <mergeCell ref="D4:S4"/>
  </mergeCells>
  <dataValidations count="2">
    <dataValidation type="textLength" allowBlank="1" showInputMessage="1" showErrorMessage="1" errorTitle="Character Length" error="Value can not exceed 250 characters" sqref="C4:C6 C11:C22 C27:C36 C41:C46 C48:C55 C58 C60 WVK65:WVK66 WLO65:WLO66 WBS65:WBS66 VRW65:VRW66 VIA65:VIA66 UYE65:UYE66 UOI65:UOI66 UEM65:UEM66 TUQ65:TUQ66 TKU65:TKU66 TAY65:TAY66 SRC65:SRC66 SHG65:SHG66 RXK65:RXK66 RNO65:RNO66 RDS65:RDS66 QTW65:QTW66 QKA65:QKA66 QAE65:QAE66 PQI65:PQI66 PGM65:PGM66 OWQ65:OWQ66 OMU65:OMU66 OCY65:OCY66 NTC65:NTC66 NJG65:NJG66 MZK65:MZK66 MPO65:MPO66 MFS65:MFS66 LVW65:LVW66 LMA65:LMA66 LCE65:LCE66 KSI65:KSI66 KIM65:KIM66 JYQ65:JYQ66 JOU65:JOU66 JEY65:JEY66 IVC65:IVC66 ILG65:ILG66 IBK65:IBK66 HRO65:HRO66 HHS65:HHS66 GXW65:GXW66 GOA65:GOA66 GEE65:GEE66 FUI65:FUI66 FKM65:FKM66 FAQ65:FAQ66 EQU65:EQU66 EGY65:EGY66 DXC65:DXC66 DNG65:DNG66 DDK65:DDK66 CTO65:CTO66 CJS65:CJS66 BZW65:BZW66 BQA65:BQA66 BGE65:BGE66 AWI65:AWI66 AMM65:AMM66 ACQ65:ACQ66 SU65:SU66 IY65:IY66 C62:C67 C70:C73 C75:C84 C95:C106 C108 C111" xr:uid="{00000000-0002-0000-0200-000000000000}">
      <formula1>0</formula1>
      <formula2>250</formula2>
    </dataValidation>
    <dataValidation allowBlank="1" showErrorMessage="1" sqref="D38:D39" xr:uid="{00000000-0002-0000-0200-000001000000}"/>
  </dataValidations>
  <pageMargins left="0.7" right="0.7" top="0.75" bottom="0.75" header="0.3" footer="0.3"/>
  <pageSetup paperSize="9" scale="24" orientation="portrait" horizontalDpi="300" verticalDpi="300" r:id="rId1"/>
  <colBreaks count="1" manualBreakCount="1">
    <brk id="20" max="354" man="1"/>
  </col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sheetPr>
  <dimension ref="A1:U15"/>
  <sheetViews>
    <sheetView zoomScale="86" zoomScaleNormal="86" workbookViewId="0">
      <selection activeCell="A5" sqref="A5:XFD9"/>
    </sheetView>
  </sheetViews>
  <sheetFormatPr defaultColWidth="9.25" defaultRowHeight="14.25" x14ac:dyDescent="0.25"/>
  <cols>
    <col min="1" max="1" width="2.75" style="150" customWidth="1"/>
    <col min="2" max="2" width="3.25" style="150" customWidth="1"/>
    <col min="3" max="3" width="63.875" style="150" customWidth="1"/>
    <col min="4" max="4" width="27.25" style="137" customWidth="1"/>
    <col min="5" max="5" width="13.25" style="137" customWidth="1"/>
    <col min="6" max="7" width="14.5" style="137" customWidth="1"/>
    <col min="8" max="8" width="31" style="65" customWidth="1"/>
    <col min="9" max="9" width="15.625" style="137" customWidth="1"/>
    <col min="10" max="19" width="14.75" style="137" customWidth="1"/>
    <col min="20" max="20" width="7.5" style="150" customWidth="1"/>
    <col min="21" max="21" width="3" style="150" customWidth="1"/>
    <col min="22" max="16384" width="9.25" style="150"/>
  </cols>
  <sheetData>
    <row r="1" spans="1:21" x14ac:dyDescent="0.25">
      <c r="A1" s="157"/>
      <c r="B1" s="157"/>
      <c r="C1" s="157"/>
      <c r="D1" s="37"/>
      <c r="E1" s="37"/>
      <c r="F1" s="37"/>
      <c r="G1" s="37"/>
      <c r="H1" s="64"/>
      <c r="I1" s="37"/>
      <c r="J1" s="37"/>
      <c r="K1" s="37"/>
      <c r="L1" s="37"/>
      <c r="M1" s="37"/>
      <c r="N1" s="37"/>
      <c r="O1" s="37"/>
      <c r="P1" s="37"/>
      <c r="Q1" s="37"/>
      <c r="R1" s="37"/>
      <c r="S1" s="37"/>
      <c r="T1" s="157"/>
      <c r="U1" s="157"/>
    </row>
    <row r="2" spans="1:21" x14ac:dyDescent="0.25">
      <c r="A2" s="157"/>
      <c r="U2" s="157"/>
    </row>
    <row r="3" spans="1:21" ht="60" x14ac:dyDescent="0.25">
      <c r="A3" s="157"/>
      <c r="B3" s="356"/>
      <c r="C3" s="357" t="s">
        <v>92</v>
      </c>
      <c r="D3" s="41" t="s">
        <v>86</v>
      </c>
      <c r="E3" s="42" t="s">
        <v>81</v>
      </c>
      <c r="F3" s="42" t="s">
        <v>80</v>
      </c>
      <c r="G3" s="42" t="s">
        <v>59</v>
      </c>
      <c r="H3" s="66" t="s">
        <v>87</v>
      </c>
      <c r="I3" s="41" t="s">
        <v>88</v>
      </c>
      <c r="J3" s="42" t="s">
        <v>66</v>
      </c>
      <c r="K3" s="42" t="s">
        <v>60</v>
      </c>
      <c r="L3" s="42" t="s">
        <v>61</v>
      </c>
      <c r="M3" s="42" t="s">
        <v>62</v>
      </c>
      <c r="N3" s="42" t="s">
        <v>63</v>
      </c>
      <c r="O3" s="42" t="s">
        <v>69</v>
      </c>
      <c r="P3" s="42" t="s">
        <v>68</v>
      </c>
      <c r="Q3" s="42" t="s">
        <v>63</v>
      </c>
      <c r="R3" s="42" t="s">
        <v>64</v>
      </c>
      <c r="S3" s="42" t="s">
        <v>65</v>
      </c>
      <c r="U3" s="157"/>
    </row>
    <row r="4" spans="1:21" ht="15" x14ac:dyDescent="0.25">
      <c r="A4" s="157"/>
      <c r="B4" s="149"/>
      <c r="C4" s="35" t="s">
        <v>84</v>
      </c>
      <c r="D4" s="401"/>
      <c r="E4" s="402"/>
      <c r="F4" s="402"/>
      <c r="G4" s="402"/>
      <c r="H4" s="402"/>
      <c r="I4" s="402"/>
      <c r="J4" s="402"/>
      <c r="K4" s="402"/>
      <c r="L4" s="402"/>
      <c r="M4" s="402"/>
      <c r="N4" s="402"/>
      <c r="O4" s="402"/>
      <c r="P4" s="402"/>
      <c r="Q4" s="402"/>
      <c r="R4" s="402"/>
      <c r="S4" s="403"/>
      <c r="U4" s="157"/>
    </row>
    <row r="5" spans="1:21" ht="28.5" x14ac:dyDescent="0.25">
      <c r="A5" s="157"/>
      <c r="B5" s="149">
        <v>1</v>
      </c>
      <c r="C5" s="240" t="s">
        <v>792</v>
      </c>
      <c r="D5" s="34" t="s">
        <v>793</v>
      </c>
      <c r="E5" s="241" t="s">
        <v>77</v>
      </c>
      <c r="F5" s="241" t="s">
        <v>89</v>
      </c>
      <c r="G5" s="241" t="s">
        <v>55</v>
      </c>
      <c r="H5" s="86">
        <v>100000</v>
      </c>
      <c r="I5" s="52" t="s">
        <v>99</v>
      </c>
      <c r="J5" s="141">
        <v>44635</v>
      </c>
      <c r="K5" s="201">
        <f t="shared" ref="K5:K8" si="0">J5+5</f>
        <v>44640</v>
      </c>
      <c r="L5" s="201">
        <f t="shared" ref="L5:L8" si="1">K5+30</f>
        <v>44670</v>
      </c>
      <c r="M5" s="201">
        <f t="shared" ref="M5:M8" si="2">L5+21</f>
        <v>44691</v>
      </c>
      <c r="N5" s="201">
        <f t="shared" ref="N5:N8" si="3">M5+7</f>
        <v>44698</v>
      </c>
      <c r="O5" s="151">
        <f t="shared" ref="O5:O8" si="4">N5+5</f>
        <v>44703</v>
      </c>
      <c r="P5" s="151">
        <f t="shared" ref="P5:Q8" si="5">O5+7</f>
        <v>44710</v>
      </c>
      <c r="Q5" s="151">
        <f t="shared" si="5"/>
        <v>44717</v>
      </c>
      <c r="R5" s="201">
        <f t="shared" ref="R5:R8" si="6">N5+7</f>
        <v>44705</v>
      </c>
      <c r="S5" s="201">
        <f t="shared" ref="S5:S8" si="7">R5+7</f>
        <v>44712</v>
      </c>
      <c r="U5" s="157"/>
    </row>
    <row r="6" spans="1:21" ht="28.5" x14ac:dyDescent="0.25">
      <c r="A6" s="157"/>
      <c r="B6" s="149">
        <v>2</v>
      </c>
      <c r="C6" s="242" t="s">
        <v>794</v>
      </c>
      <c r="D6" s="34" t="s">
        <v>795</v>
      </c>
      <c r="E6" s="50" t="s">
        <v>77</v>
      </c>
      <c r="F6" s="72" t="s">
        <v>89</v>
      </c>
      <c r="G6" s="50" t="s">
        <v>55</v>
      </c>
      <c r="H6" s="86">
        <v>100000</v>
      </c>
      <c r="I6" s="52" t="s">
        <v>99</v>
      </c>
      <c r="J6" s="141">
        <v>44635</v>
      </c>
      <c r="K6" s="201">
        <f t="shared" si="0"/>
        <v>44640</v>
      </c>
      <c r="L6" s="201">
        <f t="shared" si="1"/>
        <v>44670</v>
      </c>
      <c r="M6" s="201">
        <f t="shared" si="2"/>
        <v>44691</v>
      </c>
      <c r="N6" s="201">
        <f t="shared" si="3"/>
        <v>44698</v>
      </c>
      <c r="O6" s="151">
        <f t="shared" si="4"/>
        <v>44703</v>
      </c>
      <c r="P6" s="151">
        <f t="shared" si="5"/>
        <v>44710</v>
      </c>
      <c r="Q6" s="151">
        <f t="shared" si="5"/>
        <v>44717</v>
      </c>
      <c r="R6" s="201">
        <f t="shared" si="6"/>
        <v>44705</v>
      </c>
      <c r="S6" s="201">
        <f t="shared" si="7"/>
        <v>44712</v>
      </c>
      <c r="U6" s="157"/>
    </row>
    <row r="7" spans="1:21" ht="28.5" x14ac:dyDescent="0.25">
      <c r="A7" s="157"/>
      <c r="B7" s="149">
        <v>3</v>
      </c>
      <c r="C7" s="243" t="s">
        <v>796</v>
      </c>
      <c r="D7" s="34" t="s">
        <v>797</v>
      </c>
      <c r="E7" s="55" t="s">
        <v>77</v>
      </c>
      <c r="F7" s="72" t="s">
        <v>89</v>
      </c>
      <c r="G7" s="50" t="s">
        <v>55</v>
      </c>
      <c r="H7" s="86">
        <v>100000</v>
      </c>
      <c r="I7" s="52" t="s">
        <v>99</v>
      </c>
      <c r="J7" s="141">
        <v>44635</v>
      </c>
      <c r="K7" s="201">
        <f t="shared" si="0"/>
        <v>44640</v>
      </c>
      <c r="L7" s="201">
        <f t="shared" si="1"/>
        <v>44670</v>
      </c>
      <c r="M7" s="201">
        <f t="shared" si="2"/>
        <v>44691</v>
      </c>
      <c r="N7" s="201">
        <f t="shared" si="3"/>
        <v>44698</v>
      </c>
      <c r="O7" s="151">
        <f t="shared" si="4"/>
        <v>44703</v>
      </c>
      <c r="P7" s="151">
        <f t="shared" si="5"/>
        <v>44710</v>
      </c>
      <c r="Q7" s="151">
        <f t="shared" si="5"/>
        <v>44717</v>
      </c>
      <c r="R7" s="201">
        <f t="shared" si="6"/>
        <v>44705</v>
      </c>
      <c r="S7" s="201">
        <f t="shared" si="7"/>
        <v>44712</v>
      </c>
      <c r="U7" s="157"/>
    </row>
    <row r="8" spans="1:21" ht="28.5" x14ac:dyDescent="0.25">
      <c r="A8" s="157"/>
      <c r="B8" s="149">
        <v>4</v>
      </c>
      <c r="C8" s="244" t="s">
        <v>798</v>
      </c>
      <c r="D8" s="34" t="s">
        <v>799</v>
      </c>
      <c r="E8" s="72" t="s">
        <v>77</v>
      </c>
      <c r="F8" s="72" t="s">
        <v>89</v>
      </c>
      <c r="G8" s="72" t="s">
        <v>55</v>
      </c>
      <c r="H8" s="86">
        <v>100000</v>
      </c>
      <c r="I8" s="72" t="s">
        <v>99</v>
      </c>
      <c r="J8" s="141">
        <v>44635</v>
      </c>
      <c r="K8" s="201">
        <f t="shared" si="0"/>
        <v>44640</v>
      </c>
      <c r="L8" s="201">
        <f t="shared" si="1"/>
        <v>44670</v>
      </c>
      <c r="M8" s="201">
        <f t="shared" si="2"/>
        <v>44691</v>
      </c>
      <c r="N8" s="201">
        <f t="shared" si="3"/>
        <v>44698</v>
      </c>
      <c r="O8" s="151">
        <f t="shared" si="4"/>
        <v>44703</v>
      </c>
      <c r="P8" s="151">
        <f t="shared" si="5"/>
        <v>44710</v>
      </c>
      <c r="Q8" s="151">
        <f t="shared" si="5"/>
        <v>44717</v>
      </c>
      <c r="R8" s="201">
        <f t="shared" si="6"/>
        <v>44705</v>
      </c>
      <c r="S8" s="201">
        <f t="shared" si="7"/>
        <v>44712</v>
      </c>
      <c r="U8" s="157"/>
    </row>
    <row r="9" spans="1:21" x14ac:dyDescent="0.25">
      <c r="A9" s="157"/>
      <c r="B9" s="149">
        <v>1</v>
      </c>
      <c r="C9" s="78" t="s">
        <v>928</v>
      </c>
      <c r="D9" s="358" t="s">
        <v>929</v>
      </c>
      <c r="E9" s="49" t="s">
        <v>930</v>
      </c>
      <c r="F9" s="49" t="s">
        <v>182</v>
      </c>
      <c r="G9" s="49" t="s">
        <v>54</v>
      </c>
      <c r="H9" s="68">
        <v>300000</v>
      </c>
      <c r="I9" s="49" t="s">
        <v>94</v>
      </c>
      <c r="J9" s="173">
        <v>44594</v>
      </c>
      <c r="K9" s="47">
        <v>44609</v>
      </c>
      <c r="L9" s="47">
        <v>44619</v>
      </c>
      <c r="M9" s="47">
        <v>44640</v>
      </c>
      <c r="N9" s="47">
        <v>44647</v>
      </c>
      <c r="O9" s="47" t="s">
        <v>90</v>
      </c>
      <c r="P9" s="47" t="s">
        <v>90</v>
      </c>
      <c r="Q9" s="47" t="s">
        <v>90</v>
      </c>
      <c r="R9" s="47">
        <v>44661</v>
      </c>
      <c r="S9" s="47">
        <v>44668</v>
      </c>
      <c r="U9" s="157"/>
    </row>
    <row r="10" spans="1:21" s="149" customFormat="1" ht="33.75" customHeight="1" x14ac:dyDescent="0.25">
      <c r="A10" s="157"/>
      <c r="B10" s="53"/>
      <c r="C10" s="359"/>
      <c r="D10" s="360"/>
      <c r="E10" s="361"/>
      <c r="F10" s="361"/>
      <c r="G10" s="361"/>
      <c r="H10" s="362"/>
      <c r="I10" s="363"/>
      <c r="J10" s="364"/>
      <c r="K10" s="364"/>
      <c r="L10" s="364"/>
      <c r="M10" s="364"/>
      <c r="N10" s="364"/>
      <c r="O10" s="365"/>
      <c r="P10" s="365"/>
      <c r="Q10" s="365"/>
      <c r="R10" s="364"/>
      <c r="S10" s="364"/>
      <c r="U10" s="157"/>
    </row>
    <row r="11" spans="1:21" ht="58.5" customHeight="1" x14ac:dyDescent="0.25">
      <c r="A11" s="157"/>
      <c r="C11" s="379" t="s">
        <v>100</v>
      </c>
      <c r="D11" s="383"/>
      <c r="E11" s="383"/>
      <c r="F11" s="383"/>
      <c r="G11" s="383"/>
      <c r="H11" s="369">
        <f>SUM(H5:H10)</f>
        <v>700000</v>
      </c>
      <c r="U11" s="157"/>
    </row>
    <row r="12" spans="1:21" ht="54" customHeight="1" x14ac:dyDescent="0.25">
      <c r="A12" s="157"/>
      <c r="B12" s="157"/>
      <c r="C12" s="157"/>
      <c r="D12" s="37"/>
      <c r="E12" s="37"/>
      <c r="F12" s="37"/>
      <c r="G12" s="37"/>
      <c r="H12" s="64"/>
      <c r="I12" s="37"/>
      <c r="J12" s="37"/>
      <c r="K12" s="37"/>
      <c r="L12" s="37"/>
      <c r="M12" s="37"/>
      <c r="N12" s="37"/>
      <c r="O12" s="37"/>
      <c r="P12" s="37"/>
      <c r="Q12" s="37"/>
      <c r="R12" s="37"/>
      <c r="S12" s="37"/>
      <c r="T12" s="157"/>
      <c r="U12" s="157"/>
    </row>
    <row r="15" spans="1:21" ht="7.5" customHeight="1" x14ac:dyDescent="0.25"/>
  </sheetData>
  <mergeCells count="1">
    <mergeCell ref="D4:S4"/>
  </mergeCells>
  <dataValidations count="1">
    <dataValidation type="textLength" allowBlank="1" showInputMessage="1" showErrorMessage="1" errorTitle="Character Length" error="Value can not exceed 250 characters" sqref="C4 C7:C10" xr:uid="{00000000-0002-0000-0300-000000000000}">
      <formula1>0</formula1>
      <formula2>250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2:D388"/>
  <sheetViews>
    <sheetView workbookViewId="0">
      <selection activeCell="E25" sqref="E25"/>
    </sheetView>
  </sheetViews>
  <sheetFormatPr defaultColWidth="9" defaultRowHeight="15.75" x14ac:dyDescent="0.25"/>
  <cols>
    <col min="1" max="1" width="6.25" style="57" customWidth="1"/>
    <col min="2" max="2" width="42.75" style="57" customWidth="1"/>
    <col min="3" max="3" width="39.125" style="57" customWidth="1"/>
    <col min="4" max="17" width="9" style="57"/>
    <col min="18" max="18" width="18.75" style="57" customWidth="1"/>
    <col min="19" max="16384" width="9" style="57"/>
  </cols>
  <sheetData>
    <row r="2" spans="1:4" ht="30.75" customHeight="1" x14ac:dyDescent="0.25">
      <c r="A2" s="60"/>
      <c r="B2" s="405" t="s">
        <v>995</v>
      </c>
      <c r="C2" s="405"/>
      <c r="D2" s="59"/>
    </row>
    <row r="3" spans="1:4" ht="29.25" customHeight="1" x14ac:dyDescent="0.25">
      <c r="A3" s="60" t="s">
        <v>106</v>
      </c>
      <c r="B3" s="60" t="s">
        <v>105</v>
      </c>
      <c r="C3" s="61" t="s">
        <v>108</v>
      </c>
    </row>
    <row r="4" spans="1:4" ht="27" customHeight="1" x14ac:dyDescent="0.25">
      <c r="A4" s="60">
        <v>1</v>
      </c>
      <c r="B4" s="56" t="s">
        <v>102</v>
      </c>
      <c r="C4" s="62">
        <f>'Non Consultancy'!H80</f>
        <v>10720467.42</v>
      </c>
    </row>
    <row r="5" spans="1:4" ht="26.25" customHeight="1" x14ac:dyDescent="0.25">
      <c r="A5" s="60">
        <v>2</v>
      </c>
      <c r="B5" s="56" t="s">
        <v>107</v>
      </c>
      <c r="C5" s="62">
        <f>Consultancy!H232</f>
        <v>10565429</v>
      </c>
    </row>
    <row r="6" spans="1:4" ht="21" customHeight="1" x14ac:dyDescent="0.25">
      <c r="A6" s="60">
        <v>3</v>
      </c>
      <c r="B6" s="56" t="s">
        <v>101</v>
      </c>
      <c r="C6" s="62">
        <f>Goods!H118</f>
        <v>7284404.9859999986</v>
      </c>
    </row>
    <row r="7" spans="1:4" ht="24.75" customHeight="1" x14ac:dyDescent="0.25">
      <c r="A7" s="60">
        <v>4</v>
      </c>
      <c r="B7" s="56" t="s">
        <v>103</v>
      </c>
      <c r="C7" s="62">
        <f>Works!H11</f>
        <v>700000</v>
      </c>
    </row>
    <row r="8" spans="1:4" ht="27.75" customHeight="1" x14ac:dyDescent="0.25">
      <c r="A8" s="406" t="s">
        <v>104</v>
      </c>
      <c r="B8" s="407"/>
      <c r="C8" s="89">
        <f>SUM(C4:C7)</f>
        <v>29270301.405999999</v>
      </c>
    </row>
    <row r="384" spans="4:4" x14ac:dyDescent="0.25">
      <c r="D384" s="404"/>
    </row>
    <row r="385" spans="2:4" x14ac:dyDescent="0.25">
      <c r="D385" s="404"/>
    </row>
    <row r="386" spans="2:4" x14ac:dyDescent="0.25">
      <c r="B386" s="58"/>
      <c r="C386" s="404"/>
    </row>
    <row r="387" spans="2:4" x14ac:dyDescent="0.25">
      <c r="B387" s="58"/>
      <c r="C387" s="404"/>
    </row>
    <row r="388" spans="2:4" x14ac:dyDescent="0.25">
      <c r="B388" s="58"/>
    </row>
  </sheetData>
  <sortState ref="B4:C7">
    <sortCondition descending="1" ref="C4:C7"/>
  </sortState>
  <mergeCells count="4">
    <mergeCell ref="D384:D385"/>
    <mergeCell ref="C386:C387"/>
    <mergeCell ref="B2:C2"/>
    <mergeCell ref="A8:B8"/>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92D050"/>
    <pageSetUpPr fitToPage="1"/>
  </sheetPr>
  <dimension ref="A1:O57"/>
  <sheetViews>
    <sheetView showGridLines="0" topLeftCell="F1" zoomScale="82" zoomScaleNormal="82" workbookViewId="0">
      <selection activeCell="G16" sqref="G16"/>
    </sheetView>
  </sheetViews>
  <sheetFormatPr defaultColWidth="22.125" defaultRowHeight="15" x14ac:dyDescent="0.2"/>
  <cols>
    <col min="1" max="5" width="0" style="4" hidden="1" customWidth="1"/>
    <col min="6" max="6" width="2" style="4" customWidth="1"/>
    <col min="7" max="7" width="4" style="4" customWidth="1"/>
    <col min="8" max="8" width="22.125" style="4"/>
    <col min="9" max="9" width="35" style="4" customWidth="1"/>
    <col min="10" max="10" width="0" style="4" hidden="1" customWidth="1"/>
    <col min="11" max="11" width="1.875" style="4" customWidth="1"/>
    <col min="12" max="12" width="22.125" style="4"/>
    <col min="13" max="13" width="36.5" style="4" customWidth="1"/>
    <col min="14" max="14" width="4.5" style="4" customWidth="1"/>
    <col min="15" max="15" width="2.625" style="4" customWidth="1"/>
    <col min="16" max="258" width="22.125" style="4"/>
    <col min="259" max="263" width="0" style="4" hidden="1" customWidth="1"/>
    <col min="264" max="264" width="1.875" style="4" customWidth="1"/>
    <col min="265" max="265" width="22.125" style="4"/>
    <col min="266" max="266" width="35" style="4" customWidth="1"/>
    <col min="267" max="267" width="0" style="4" hidden="1" customWidth="1"/>
    <col min="268" max="268" width="1.875" style="4" customWidth="1"/>
    <col min="269" max="269" width="22.125" style="4"/>
    <col min="270" max="270" width="36.5" style="4" customWidth="1"/>
    <col min="271" max="514" width="22.125" style="4"/>
    <col min="515" max="519" width="0" style="4" hidden="1" customWidth="1"/>
    <col min="520" max="520" width="1.875" style="4" customWidth="1"/>
    <col min="521" max="521" width="22.125" style="4"/>
    <col min="522" max="522" width="35" style="4" customWidth="1"/>
    <col min="523" max="523" width="0" style="4" hidden="1" customWidth="1"/>
    <col min="524" max="524" width="1.875" style="4" customWidth="1"/>
    <col min="525" max="525" width="22.125" style="4"/>
    <col min="526" max="526" width="36.5" style="4" customWidth="1"/>
    <col min="527" max="770" width="22.125" style="4"/>
    <col min="771" max="775" width="0" style="4" hidden="1" customWidth="1"/>
    <col min="776" max="776" width="1.875" style="4" customWidth="1"/>
    <col min="777" max="777" width="22.125" style="4"/>
    <col min="778" max="778" width="35" style="4" customWidth="1"/>
    <col min="779" max="779" width="0" style="4" hidden="1" customWidth="1"/>
    <col min="780" max="780" width="1.875" style="4" customWidth="1"/>
    <col min="781" max="781" width="22.125" style="4"/>
    <col min="782" max="782" width="36.5" style="4" customWidth="1"/>
    <col min="783" max="1026" width="22.125" style="4"/>
    <col min="1027" max="1031" width="0" style="4" hidden="1" customWidth="1"/>
    <col min="1032" max="1032" width="1.875" style="4" customWidth="1"/>
    <col min="1033" max="1033" width="22.125" style="4"/>
    <col min="1034" max="1034" width="35" style="4" customWidth="1"/>
    <col min="1035" max="1035" width="0" style="4" hidden="1" customWidth="1"/>
    <col min="1036" max="1036" width="1.875" style="4" customWidth="1"/>
    <col min="1037" max="1037" width="22.125" style="4"/>
    <col min="1038" max="1038" width="36.5" style="4" customWidth="1"/>
    <col min="1039" max="1282" width="22.125" style="4"/>
    <col min="1283" max="1287" width="0" style="4" hidden="1" customWidth="1"/>
    <col min="1288" max="1288" width="1.875" style="4" customWidth="1"/>
    <col min="1289" max="1289" width="22.125" style="4"/>
    <col min="1290" max="1290" width="35" style="4" customWidth="1"/>
    <col min="1291" max="1291" width="0" style="4" hidden="1" customWidth="1"/>
    <col min="1292" max="1292" width="1.875" style="4" customWidth="1"/>
    <col min="1293" max="1293" width="22.125" style="4"/>
    <col min="1294" max="1294" width="36.5" style="4" customWidth="1"/>
    <col min="1295" max="1538" width="22.125" style="4"/>
    <col min="1539" max="1543" width="0" style="4" hidden="1" customWidth="1"/>
    <col min="1544" max="1544" width="1.875" style="4" customWidth="1"/>
    <col min="1545" max="1545" width="22.125" style="4"/>
    <col min="1546" max="1546" width="35" style="4" customWidth="1"/>
    <col min="1547" max="1547" width="0" style="4" hidden="1" customWidth="1"/>
    <col min="1548" max="1548" width="1.875" style="4" customWidth="1"/>
    <col min="1549" max="1549" width="22.125" style="4"/>
    <col min="1550" max="1550" width="36.5" style="4" customWidth="1"/>
    <col min="1551" max="1794" width="22.125" style="4"/>
    <col min="1795" max="1799" width="0" style="4" hidden="1" customWidth="1"/>
    <col min="1800" max="1800" width="1.875" style="4" customWidth="1"/>
    <col min="1801" max="1801" width="22.125" style="4"/>
    <col min="1802" max="1802" width="35" style="4" customWidth="1"/>
    <col min="1803" max="1803" width="0" style="4" hidden="1" customWidth="1"/>
    <col min="1804" max="1804" width="1.875" style="4" customWidth="1"/>
    <col min="1805" max="1805" width="22.125" style="4"/>
    <col min="1806" max="1806" width="36.5" style="4" customWidth="1"/>
    <col min="1807" max="2050" width="22.125" style="4"/>
    <col min="2051" max="2055" width="0" style="4" hidden="1" customWidth="1"/>
    <col min="2056" max="2056" width="1.875" style="4" customWidth="1"/>
    <col min="2057" max="2057" width="22.125" style="4"/>
    <col min="2058" max="2058" width="35" style="4" customWidth="1"/>
    <col min="2059" max="2059" width="0" style="4" hidden="1" customWidth="1"/>
    <col min="2060" max="2060" width="1.875" style="4" customWidth="1"/>
    <col min="2061" max="2061" width="22.125" style="4"/>
    <col min="2062" max="2062" width="36.5" style="4" customWidth="1"/>
    <col min="2063" max="2306" width="22.125" style="4"/>
    <col min="2307" max="2311" width="0" style="4" hidden="1" customWidth="1"/>
    <col min="2312" max="2312" width="1.875" style="4" customWidth="1"/>
    <col min="2313" max="2313" width="22.125" style="4"/>
    <col min="2314" max="2314" width="35" style="4" customWidth="1"/>
    <col min="2315" max="2315" width="0" style="4" hidden="1" customWidth="1"/>
    <col min="2316" max="2316" width="1.875" style="4" customWidth="1"/>
    <col min="2317" max="2317" width="22.125" style="4"/>
    <col min="2318" max="2318" width="36.5" style="4" customWidth="1"/>
    <col min="2319" max="2562" width="22.125" style="4"/>
    <col min="2563" max="2567" width="0" style="4" hidden="1" customWidth="1"/>
    <col min="2568" max="2568" width="1.875" style="4" customWidth="1"/>
    <col min="2569" max="2569" width="22.125" style="4"/>
    <col min="2570" max="2570" width="35" style="4" customWidth="1"/>
    <col min="2571" max="2571" width="0" style="4" hidden="1" customWidth="1"/>
    <col min="2572" max="2572" width="1.875" style="4" customWidth="1"/>
    <col min="2573" max="2573" width="22.125" style="4"/>
    <col min="2574" max="2574" width="36.5" style="4" customWidth="1"/>
    <col min="2575" max="2818" width="22.125" style="4"/>
    <col min="2819" max="2823" width="0" style="4" hidden="1" customWidth="1"/>
    <col min="2824" max="2824" width="1.875" style="4" customWidth="1"/>
    <col min="2825" max="2825" width="22.125" style="4"/>
    <col min="2826" max="2826" width="35" style="4" customWidth="1"/>
    <col min="2827" max="2827" width="0" style="4" hidden="1" customWidth="1"/>
    <col min="2828" max="2828" width="1.875" style="4" customWidth="1"/>
    <col min="2829" max="2829" width="22.125" style="4"/>
    <col min="2830" max="2830" width="36.5" style="4" customWidth="1"/>
    <col min="2831" max="3074" width="22.125" style="4"/>
    <col min="3075" max="3079" width="0" style="4" hidden="1" customWidth="1"/>
    <col min="3080" max="3080" width="1.875" style="4" customWidth="1"/>
    <col min="3081" max="3081" width="22.125" style="4"/>
    <col min="3082" max="3082" width="35" style="4" customWidth="1"/>
    <col min="3083" max="3083" width="0" style="4" hidden="1" customWidth="1"/>
    <col min="3084" max="3084" width="1.875" style="4" customWidth="1"/>
    <col min="3085" max="3085" width="22.125" style="4"/>
    <col min="3086" max="3086" width="36.5" style="4" customWidth="1"/>
    <col min="3087" max="3330" width="22.125" style="4"/>
    <col min="3331" max="3335" width="0" style="4" hidden="1" customWidth="1"/>
    <col min="3336" max="3336" width="1.875" style="4" customWidth="1"/>
    <col min="3337" max="3337" width="22.125" style="4"/>
    <col min="3338" max="3338" width="35" style="4" customWidth="1"/>
    <col min="3339" max="3339" width="0" style="4" hidden="1" customWidth="1"/>
    <col min="3340" max="3340" width="1.875" style="4" customWidth="1"/>
    <col min="3341" max="3341" width="22.125" style="4"/>
    <col min="3342" max="3342" width="36.5" style="4" customWidth="1"/>
    <col min="3343" max="3586" width="22.125" style="4"/>
    <col min="3587" max="3591" width="0" style="4" hidden="1" customWidth="1"/>
    <col min="3592" max="3592" width="1.875" style="4" customWidth="1"/>
    <col min="3593" max="3593" width="22.125" style="4"/>
    <col min="3594" max="3594" width="35" style="4" customWidth="1"/>
    <col min="3595" max="3595" width="0" style="4" hidden="1" customWidth="1"/>
    <col min="3596" max="3596" width="1.875" style="4" customWidth="1"/>
    <col min="3597" max="3597" width="22.125" style="4"/>
    <col min="3598" max="3598" width="36.5" style="4" customWidth="1"/>
    <col min="3599" max="3842" width="22.125" style="4"/>
    <col min="3843" max="3847" width="0" style="4" hidden="1" customWidth="1"/>
    <col min="3848" max="3848" width="1.875" style="4" customWidth="1"/>
    <col min="3849" max="3849" width="22.125" style="4"/>
    <col min="3850" max="3850" width="35" style="4" customWidth="1"/>
    <col min="3851" max="3851" width="0" style="4" hidden="1" customWidth="1"/>
    <col min="3852" max="3852" width="1.875" style="4" customWidth="1"/>
    <col min="3853" max="3853" width="22.125" style="4"/>
    <col min="3854" max="3854" width="36.5" style="4" customWidth="1"/>
    <col min="3855" max="4098" width="22.125" style="4"/>
    <col min="4099" max="4103" width="0" style="4" hidden="1" customWidth="1"/>
    <col min="4104" max="4104" width="1.875" style="4" customWidth="1"/>
    <col min="4105" max="4105" width="22.125" style="4"/>
    <col min="4106" max="4106" width="35" style="4" customWidth="1"/>
    <col min="4107" max="4107" width="0" style="4" hidden="1" customWidth="1"/>
    <col min="4108" max="4108" width="1.875" style="4" customWidth="1"/>
    <col min="4109" max="4109" width="22.125" style="4"/>
    <col min="4110" max="4110" width="36.5" style="4" customWidth="1"/>
    <col min="4111" max="4354" width="22.125" style="4"/>
    <col min="4355" max="4359" width="0" style="4" hidden="1" customWidth="1"/>
    <col min="4360" max="4360" width="1.875" style="4" customWidth="1"/>
    <col min="4361" max="4361" width="22.125" style="4"/>
    <col min="4362" max="4362" width="35" style="4" customWidth="1"/>
    <col min="4363" max="4363" width="0" style="4" hidden="1" customWidth="1"/>
    <col min="4364" max="4364" width="1.875" style="4" customWidth="1"/>
    <col min="4365" max="4365" width="22.125" style="4"/>
    <col min="4366" max="4366" width="36.5" style="4" customWidth="1"/>
    <col min="4367" max="4610" width="22.125" style="4"/>
    <col min="4611" max="4615" width="0" style="4" hidden="1" customWidth="1"/>
    <col min="4616" max="4616" width="1.875" style="4" customWidth="1"/>
    <col min="4617" max="4617" width="22.125" style="4"/>
    <col min="4618" max="4618" width="35" style="4" customWidth="1"/>
    <col min="4619" max="4619" width="0" style="4" hidden="1" customWidth="1"/>
    <col min="4620" max="4620" width="1.875" style="4" customWidth="1"/>
    <col min="4621" max="4621" width="22.125" style="4"/>
    <col min="4622" max="4622" width="36.5" style="4" customWidth="1"/>
    <col min="4623" max="4866" width="22.125" style="4"/>
    <col min="4867" max="4871" width="0" style="4" hidden="1" customWidth="1"/>
    <col min="4872" max="4872" width="1.875" style="4" customWidth="1"/>
    <col min="4873" max="4873" width="22.125" style="4"/>
    <col min="4874" max="4874" width="35" style="4" customWidth="1"/>
    <col min="4875" max="4875" width="0" style="4" hidden="1" customWidth="1"/>
    <col min="4876" max="4876" width="1.875" style="4" customWidth="1"/>
    <col min="4877" max="4877" width="22.125" style="4"/>
    <col min="4878" max="4878" width="36.5" style="4" customWidth="1"/>
    <col min="4879" max="5122" width="22.125" style="4"/>
    <col min="5123" max="5127" width="0" style="4" hidden="1" customWidth="1"/>
    <col min="5128" max="5128" width="1.875" style="4" customWidth="1"/>
    <col min="5129" max="5129" width="22.125" style="4"/>
    <col min="5130" max="5130" width="35" style="4" customWidth="1"/>
    <col min="5131" max="5131" width="0" style="4" hidden="1" customWidth="1"/>
    <col min="5132" max="5132" width="1.875" style="4" customWidth="1"/>
    <col min="5133" max="5133" width="22.125" style="4"/>
    <col min="5134" max="5134" width="36.5" style="4" customWidth="1"/>
    <col min="5135" max="5378" width="22.125" style="4"/>
    <col min="5379" max="5383" width="0" style="4" hidden="1" customWidth="1"/>
    <col min="5384" max="5384" width="1.875" style="4" customWidth="1"/>
    <col min="5385" max="5385" width="22.125" style="4"/>
    <col min="5386" max="5386" width="35" style="4" customWidth="1"/>
    <col min="5387" max="5387" width="0" style="4" hidden="1" customWidth="1"/>
    <col min="5388" max="5388" width="1.875" style="4" customWidth="1"/>
    <col min="5389" max="5389" width="22.125" style="4"/>
    <col min="5390" max="5390" width="36.5" style="4" customWidth="1"/>
    <col min="5391" max="5634" width="22.125" style="4"/>
    <col min="5635" max="5639" width="0" style="4" hidden="1" customWidth="1"/>
    <col min="5640" max="5640" width="1.875" style="4" customWidth="1"/>
    <col min="5641" max="5641" width="22.125" style="4"/>
    <col min="5642" max="5642" width="35" style="4" customWidth="1"/>
    <col min="5643" max="5643" width="0" style="4" hidden="1" customWidth="1"/>
    <col min="5644" max="5644" width="1.875" style="4" customWidth="1"/>
    <col min="5645" max="5645" width="22.125" style="4"/>
    <col min="5646" max="5646" width="36.5" style="4" customWidth="1"/>
    <col min="5647" max="5890" width="22.125" style="4"/>
    <col min="5891" max="5895" width="0" style="4" hidden="1" customWidth="1"/>
    <col min="5896" max="5896" width="1.875" style="4" customWidth="1"/>
    <col min="5897" max="5897" width="22.125" style="4"/>
    <col min="5898" max="5898" width="35" style="4" customWidth="1"/>
    <col min="5899" max="5899" width="0" style="4" hidden="1" customWidth="1"/>
    <col min="5900" max="5900" width="1.875" style="4" customWidth="1"/>
    <col min="5901" max="5901" width="22.125" style="4"/>
    <col min="5902" max="5902" width="36.5" style="4" customWidth="1"/>
    <col min="5903" max="6146" width="22.125" style="4"/>
    <col min="6147" max="6151" width="0" style="4" hidden="1" customWidth="1"/>
    <col min="6152" max="6152" width="1.875" style="4" customWidth="1"/>
    <col min="6153" max="6153" width="22.125" style="4"/>
    <col min="6154" max="6154" width="35" style="4" customWidth="1"/>
    <col min="6155" max="6155" width="0" style="4" hidden="1" customWidth="1"/>
    <col min="6156" max="6156" width="1.875" style="4" customWidth="1"/>
    <col min="6157" max="6157" width="22.125" style="4"/>
    <col min="6158" max="6158" width="36.5" style="4" customWidth="1"/>
    <col min="6159" max="6402" width="22.125" style="4"/>
    <col min="6403" max="6407" width="0" style="4" hidden="1" customWidth="1"/>
    <col min="6408" max="6408" width="1.875" style="4" customWidth="1"/>
    <col min="6409" max="6409" width="22.125" style="4"/>
    <col min="6410" max="6410" width="35" style="4" customWidth="1"/>
    <col min="6411" max="6411" width="0" style="4" hidden="1" customWidth="1"/>
    <col min="6412" max="6412" width="1.875" style="4" customWidth="1"/>
    <col min="6413" max="6413" width="22.125" style="4"/>
    <col min="6414" max="6414" width="36.5" style="4" customWidth="1"/>
    <col min="6415" max="6658" width="22.125" style="4"/>
    <col min="6659" max="6663" width="0" style="4" hidden="1" customWidth="1"/>
    <col min="6664" max="6664" width="1.875" style="4" customWidth="1"/>
    <col min="6665" max="6665" width="22.125" style="4"/>
    <col min="6666" max="6666" width="35" style="4" customWidth="1"/>
    <col min="6667" max="6667" width="0" style="4" hidden="1" customWidth="1"/>
    <col min="6668" max="6668" width="1.875" style="4" customWidth="1"/>
    <col min="6669" max="6669" width="22.125" style="4"/>
    <col min="6670" max="6670" width="36.5" style="4" customWidth="1"/>
    <col min="6671" max="6914" width="22.125" style="4"/>
    <col min="6915" max="6919" width="0" style="4" hidden="1" customWidth="1"/>
    <col min="6920" max="6920" width="1.875" style="4" customWidth="1"/>
    <col min="6921" max="6921" width="22.125" style="4"/>
    <col min="6922" max="6922" width="35" style="4" customWidth="1"/>
    <col min="6923" max="6923" width="0" style="4" hidden="1" customWidth="1"/>
    <col min="6924" max="6924" width="1.875" style="4" customWidth="1"/>
    <col min="6925" max="6925" width="22.125" style="4"/>
    <col min="6926" max="6926" width="36.5" style="4" customWidth="1"/>
    <col min="6927" max="7170" width="22.125" style="4"/>
    <col min="7171" max="7175" width="0" style="4" hidden="1" customWidth="1"/>
    <col min="7176" max="7176" width="1.875" style="4" customWidth="1"/>
    <col min="7177" max="7177" width="22.125" style="4"/>
    <col min="7178" max="7178" width="35" style="4" customWidth="1"/>
    <col min="7179" max="7179" width="0" style="4" hidden="1" customWidth="1"/>
    <col min="7180" max="7180" width="1.875" style="4" customWidth="1"/>
    <col min="7181" max="7181" width="22.125" style="4"/>
    <col min="7182" max="7182" width="36.5" style="4" customWidth="1"/>
    <col min="7183" max="7426" width="22.125" style="4"/>
    <col min="7427" max="7431" width="0" style="4" hidden="1" customWidth="1"/>
    <col min="7432" max="7432" width="1.875" style="4" customWidth="1"/>
    <col min="7433" max="7433" width="22.125" style="4"/>
    <col min="7434" max="7434" width="35" style="4" customWidth="1"/>
    <col min="7435" max="7435" width="0" style="4" hidden="1" customWidth="1"/>
    <col min="7436" max="7436" width="1.875" style="4" customWidth="1"/>
    <col min="7437" max="7437" width="22.125" style="4"/>
    <col min="7438" max="7438" width="36.5" style="4" customWidth="1"/>
    <col min="7439" max="7682" width="22.125" style="4"/>
    <col min="7683" max="7687" width="0" style="4" hidden="1" customWidth="1"/>
    <col min="7688" max="7688" width="1.875" style="4" customWidth="1"/>
    <col min="7689" max="7689" width="22.125" style="4"/>
    <col min="7690" max="7690" width="35" style="4" customWidth="1"/>
    <col min="7691" max="7691" width="0" style="4" hidden="1" customWidth="1"/>
    <col min="7692" max="7692" width="1.875" style="4" customWidth="1"/>
    <col min="7693" max="7693" width="22.125" style="4"/>
    <col min="7694" max="7694" width="36.5" style="4" customWidth="1"/>
    <col min="7695" max="7938" width="22.125" style="4"/>
    <col min="7939" max="7943" width="0" style="4" hidden="1" customWidth="1"/>
    <col min="7944" max="7944" width="1.875" style="4" customWidth="1"/>
    <col min="7945" max="7945" width="22.125" style="4"/>
    <col min="7946" max="7946" width="35" style="4" customWidth="1"/>
    <col min="7947" max="7947" width="0" style="4" hidden="1" customWidth="1"/>
    <col min="7948" max="7948" width="1.875" style="4" customWidth="1"/>
    <col min="7949" max="7949" width="22.125" style="4"/>
    <col min="7950" max="7950" width="36.5" style="4" customWidth="1"/>
    <col min="7951" max="8194" width="22.125" style="4"/>
    <col min="8195" max="8199" width="0" style="4" hidden="1" customWidth="1"/>
    <col min="8200" max="8200" width="1.875" style="4" customWidth="1"/>
    <col min="8201" max="8201" width="22.125" style="4"/>
    <col min="8202" max="8202" width="35" style="4" customWidth="1"/>
    <col min="8203" max="8203" width="0" style="4" hidden="1" customWidth="1"/>
    <col min="8204" max="8204" width="1.875" style="4" customWidth="1"/>
    <col min="8205" max="8205" width="22.125" style="4"/>
    <col min="8206" max="8206" width="36.5" style="4" customWidth="1"/>
    <col min="8207" max="8450" width="22.125" style="4"/>
    <col min="8451" max="8455" width="0" style="4" hidden="1" customWidth="1"/>
    <col min="8456" max="8456" width="1.875" style="4" customWidth="1"/>
    <col min="8457" max="8457" width="22.125" style="4"/>
    <col min="8458" max="8458" width="35" style="4" customWidth="1"/>
    <col min="8459" max="8459" width="0" style="4" hidden="1" customWidth="1"/>
    <col min="8460" max="8460" width="1.875" style="4" customWidth="1"/>
    <col min="8461" max="8461" width="22.125" style="4"/>
    <col min="8462" max="8462" width="36.5" style="4" customWidth="1"/>
    <col min="8463" max="8706" width="22.125" style="4"/>
    <col min="8707" max="8711" width="0" style="4" hidden="1" customWidth="1"/>
    <col min="8712" max="8712" width="1.875" style="4" customWidth="1"/>
    <col min="8713" max="8713" width="22.125" style="4"/>
    <col min="8714" max="8714" width="35" style="4" customWidth="1"/>
    <col min="8715" max="8715" width="0" style="4" hidden="1" customWidth="1"/>
    <col min="8716" max="8716" width="1.875" style="4" customWidth="1"/>
    <col min="8717" max="8717" width="22.125" style="4"/>
    <col min="8718" max="8718" width="36.5" style="4" customWidth="1"/>
    <col min="8719" max="8962" width="22.125" style="4"/>
    <col min="8963" max="8967" width="0" style="4" hidden="1" customWidth="1"/>
    <col min="8968" max="8968" width="1.875" style="4" customWidth="1"/>
    <col min="8969" max="8969" width="22.125" style="4"/>
    <col min="8970" max="8970" width="35" style="4" customWidth="1"/>
    <col min="8971" max="8971" width="0" style="4" hidden="1" customWidth="1"/>
    <col min="8972" max="8972" width="1.875" style="4" customWidth="1"/>
    <col min="8973" max="8973" width="22.125" style="4"/>
    <col min="8974" max="8974" width="36.5" style="4" customWidth="1"/>
    <col min="8975" max="9218" width="22.125" style="4"/>
    <col min="9219" max="9223" width="0" style="4" hidden="1" customWidth="1"/>
    <col min="9224" max="9224" width="1.875" style="4" customWidth="1"/>
    <col min="9225" max="9225" width="22.125" style="4"/>
    <col min="9226" max="9226" width="35" style="4" customWidth="1"/>
    <col min="9227" max="9227" width="0" style="4" hidden="1" customWidth="1"/>
    <col min="9228" max="9228" width="1.875" style="4" customWidth="1"/>
    <col min="9229" max="9229" width="22.125" style="4"/>
    <col min="9230" max="9230" width="36.5" style="4" customWidth="1"/>
    <col min="9231" max="9474" width="22.125" style="4"/>
    <col min="9475" max="9479" width="0" style="4" hidden="1" customWidth="1"/>
    <col min="9480" max="9480" width="1.875" style="4" customWidth="1"/>
    <col min="9481" max="9481" width="22.125" style="4"/>
    <col min="9482" max="9482" width="35" style="4" customWidth="1"/>
    <col min="9483" max="9483" width="0" style="4" hidden="1" customWidth="1"/>
    <col min="9484" max="9484" width="1.875" style="4" customWidth="1"/>
    <col min="9485" max="9485" width="22.125" style="4"/>
    <col min="9486" max="9486" width="36.5" style="4" customWidth="1"/>
    <col min="9487" max="9730" width="22.125" style="4"/>
    <col min="9731" max="9735" width="0" style="4" hidden="1" customWidth="1"/>
    <col min="9736" max="9736" width="1.875" style="4" customWidth="1"/>
    <col min="9737" max="9737" width="22.125" style="4"/>
    <col min="9738" max="9738" width="35" style="4" customWidth="1"/>
    <col min="9739" max="9739" width="0" style="4" hidden="1" customWidth="1"/>
    <col min="9740" max="9740" width="1.875" style="4" customWidth="1"/>
    <col min="9741" max="9741" width="22.125" style="4"/>
    <col min="9742" max="9742" width="36.5" style="4" customWidth="1"/>
    <col min="9743" max="9986" width="22.125" style="4"/>
    <col min="9987" max="9991" width="0" style="4" hidden="1" customWidth="1"/>
    <col min="9992" max="9992" width="1.875" style="4" customWidth="1"/>
    <col min="9993" max="9993" width="22.125" style="4"/>
    <col min="9994" max="9994" width="35" style="4" customWidth="1"/>
    <col min="9995" max="9995" width="0" style="4" hidden="1" customWidth="1"/>
    <col min="9996" max="9996" width="1.875" style="4" customWidth="1"/>
    <col min="9997" max="9997" width="22.125" style="4"/>
    <col min="9998" max="9998" width="36.5" style="4" customWidth="1"/>
    <col min="9999" max="10242" width="22.125" style="4"/>
    <col min="10243" max="10247" width="0" style="4" hidden="1" customWidth="1"/>
    <col min="10248" max="10248" width="1.875" style="4" customWidth="1"/>
    <col min="10249" max="10249" width="22.125" style="4"/>
    <col min="10250" max="10250" width="35" style="4" customWidth="1"/>
    <col min="10251" max="10251" width="0" style="4" hidden="1" customWidth="1"/>
    <col min="10252" max="10252" width="1.875" style="4" customWidth="1"/>
    <col min="10253" max="10253" width="22.125" style="4"/>
    <col min="10254" max="10254" width="36.5" style="4" customWidth="1"/>
    <col min="10255" max="10498" width="22.125" style="4"/>
    <col min="10499" max="10503" width="0" style="4" hidden="1" customWidth="1"/>
    <col min="10504" max="10504" width="1.875" style="4" customWidth="1"/>
    <col min="10505" max="10505" width="22.125" style="4"/>
    <col min="10506" max="10506" width="35" style="4" customWidth="1"/>
    <col min="10507" max="10507" width="0" style="4" hidden="1" customWidth="1"/>
    <col min="10508" max="10508" width="1.875" style="4" customWidth="1"/>
    <col min="10509" max="10509" width="22.125" style="4"/>
    <col min="10510" max="10510" width="36.5" style="4" customWidth="1"/>
    <col min="10511" max="10754" width="22.125" style="4"/>
    <col min="10755" max="10759" width="0" style="4" hidden="1" customWidth="1"/>
    <col min="10760" max="10760" width="1.875" style="4" customWidth="1"/>
    <col min="10761" max="10761" width="22.125" style="4"/>
    <col min="10762" max="10762" width="35" style="4" customWidth="1"/>
    <col min="10763" max="10763" width="0" style="4" hidden="1" customWidth="1"/>
    <col min="10764" max="10764" width="1.875" style="4" customWidth="1"/>
    <col min="10765" max="10765" width="22.125" style="4"/>
    <col min="10766" max="10766" width="36.5" style="4" customWidth="1"/>
    <col min="10767" max="11010" width="22.125" style="4"/>
    <col min="11011" max="11015" width="0" style="4" hidden="1" customWidth="1"/>
    <col min="11016" max="11016" width="1.875" style="4" customWidth="1"/>
    <col min="11017" max="11017" width="22.125" style="4"/>
    <col min="11018" max="11018" width="35" style="4" customWidth="1"/>
    <col min="11019" max="11019" width="0" style="4" hidden="1" customWidth="1"/>
    <col min="11020" max="11020" width="1.875" style="4" customWidth="1"/>
    <col min="11021" max="11021" width="22.125" style="4"/>
    <col min="11022" max="11022" width="36.5" style="4" customWidth="1"/>
    <col min="11023" max="11266" width="22.125" style="4"/>
    <col min="11267" max="11271" width="0" style="4" hidden="1" customWidth="1"/>
    <col min="11272" max="11272" width="1.875" style="4" customWidth="1"/>
    <col min="11273" max="11273" width="22.125" style="4"/>
    <col min="11274" max="11274" width="35" style="4" customWidth="1"/>
    <col min="11275" max="11275" width="0" style="4" hidden="1" customWidth="1"/>
    <col min="11276" max="11276" width="1.875" style="4" customWidth="1"/>
    <col min="11277" max="11277" width="22.125" style="4"/>
    <col min="11278" max="11278" width="36.5" style="4" customWidth="1"/>
    <col min="11279" max="11522" width="22.125" style="4"/>
    <col min="11523" max="11527" width="0" style="4" hidden="1" customWidth="1"/>
    <col min="11528" max="11528" width="1.875" style="4" customWidth="1"/>
    <col min="11529" max="11529" width="22.125" style="4"/>
    <col min="11530" max="11530" width="35" style="4" customWidth="1"/>
    <col min="11531" max="11531" width="0" style="4" hidden="1" customWidth="1"/>
    <col min="11532" max="11532" width="1.875" style="4" customWidth="1"/>
    <col min="11533" max="11533" width="22.125" style="4"/>
    <col min="11534" max="11534" width="36.5" style="4" customWidth="1"/>
    <col min="11535" max="11778" width="22.125" style="4"/>
    <col min="11779" max="11783" width="0" style="4" hidden="1" customWidth="1"/>
    <col min="11784" max="11784" width="1.875" style="4" customWidth="1"/>
    <col min="11785" max="11785" width="22.125" style="4"/>
    <col min="11786" max="11786" width="35" style="4" customWidth="1"/>
    <col min="11787" max="11787" width="0" style="4" hidden="1" customWidth="1"/>
    <col min="11788" max="11788" width="1.875" style="4" customWidth="1"/>
    <col min="11789" max="11789" width="22.125" style="4"/>
    <col min="11790" max="11790" width="36.5" style="4" customWidth="1"/>
    <col min="11791" max="12034" width="22.125" style="4"/>
    <col min="12035" max="12039" width="0" style="4" hidden="1" customWidth="1"/>
    <col min="12040" max="12040" width="1.875" style="4" customWidth="1"/>
    <col min="12041" max="12041" width="22.125" style="4"/>
    <col min="12042" max="12042" width="35" style="4" customWidth="1"/>
    <col min="12043" max="12043" width="0" style="4" hidden="1" customWidth="1"/>
    <col min="12044" max="12044" width="1.875" style="4" customWidth="1"/>
    <col min="12045" max="12045" width="22.125" style="4"/>
    <col min="12046" max="12046" width="36.5" style="4" customWidth="1"/>
    <col min="12047" max="12290" width="22.125" style="4"/>
    <col min="12291" max="12295" width="0" style="4" hidden="1" customWidth="1"/>
    <col min="12296" max="12296" width="1.875" style="4" customWidth="1"/>
    <col min="12297" max="12297" width="22.125" style="4"/>
    <col min="12298" max="12298" width="35" style="4" customWidth="1"/>
    <col min="12299" max="12299" width="0" style="4" hidden="1" customWidth="1"/>
    <col min="12300" max="12300" width="1.875" style="4" customWidth="1"/>
    <col min="12301" max="12301" width="22.125" style="4"/>
    <col min="12302" max="12302" width="36.5" style="4" customWidth="1"/>
    <col min="12303" max="12546" width="22.125" style="4"/>
    <col min="12547" max="12551" width="0" style="4" hidden="1" customWidth="1"/>
    <col min="12552" max="12552" width="1.875" style="4" customWidth="1"/>
    <col min="12553" max="12553" width="22.125" style="4"/>
    <col min="12554" max="12554" width="35" style="4" customWidth="1"/>
    <col min="12555" max="12555" width="0" style="4" hidden="1" customWidth="1"/>
    <col min="12556" max="12556" width="1.875" style="4" customWidth="1"/>
    <col min="12557" max="12557" width="22.125" style="4"/>
    <col min="12558" max="12558" width="36.5" style="4" customWidth="1"/>
    <col min="12559" max="12802" width="22.125" style="4"/>
    <col min="12803" max="12807" width="0" style="4" hidden="1" customWidth="1"/>
    <col min="12808" max="12808" width="1.875" style="4" customWidth="1"/>
    <col min="12809" max="12809" width="22.125" style="4"/>
    <col min="12810" max="12810" width="35" style="4" customWidth="1"/>
    <col min="12811" max="12811" width="0" style="4" hidden="1" customWidth="1"/>
    <col min="12812" max="12812" width="1.875" style="4" customWidth="1"/>
    <col min="12813" max="12813" width="22.125" style="4"/>
    <col min="12814" max="12814" width="36.5" style="4" customWidth="1"/>
    <col min="12815" max="13058" width="22.125" style="4"/>
    <col min="13059" max="13063" width="0" style="4" hidden="1" customWidth="1"/>
    <col min="13064" max="13064" width="1.875" style="4" customWidth="1"/>
    <col min="13065" max="13065" width="22.125" style="4"/>
    <col min="13066" max="13066" width="35" style="4" customWidth="1"/>
    <col min="13067" max="13067" width="0" style="4" hidden="1" customWidth="1"/>
    <col min="13068" max="13068" width="1.875" style="4" customWidth="1"/>
    <col min="13069" max="13069" width="22.125" style="4"/>
    <col min="13070" max="13070" width="36.5" style="4" customWidth="1"/>
    <col min="13071" max="13314" width="22.125" style="4"/>
    <col min="13315" max="13319" width="0" style="4" hidden="1" customWidth="1"/>
    <col min="13320" max="13320" width="1.875" style="4" customWidth="1"/>
    <col min="13321" max="13321" width="22.125" style="4"/>
    <col min="13322" max="13322" width="35" style="4" customWidth="1"/>
    <col min="13323" max="13323" width="0" style="4" hidden="1" customWidth="1"/>
    <col min="13324" max="13324" width="1.875" style="4" customWidth="1"/>
    <col min="13325" max="13325" width="22.125" style="4"/>
    <col min="13326" max="13326" width="36.5" style="4" customWidth="1"/>
    <col min="13327" max="13570" width="22.125" style="4"/>
    <col min="13571" max="13575" width="0" style="4" hidden="1" customWidth="1"/>
    <col min="13576" max="13576" width="1.875" style="4" customWidth="1"/>
    <col min="13577" max="13577" width="22.125" style="4"/>
    <col min="13578" max="13578" width="35" style="4" customWidth="1"/>
    <col min="13579" max="13579" width="0" style="4" hidden="1" customWidth="1"/>
    <col min="13580" max="13580" width="1.875" style="4" customWidth="1"/>
    <col min="13581" max="13581" width="22.125" style="4"/>
    <col min="13582" max="13582" width="36.5" style="4" customWidth="1"/>
    <col min="13583" max="13826" width="22.125" style="4"/>
    <col min="13827" max="13831" width="0" style="4" hidden="1" customWidth="1"/>
    <col min="13832" max="13832" width="1.875" style="4" customWidth="1"/>
    <col min="13833" max="13833" width="22.125" style="4"/>
    <col min="13834" max="13834" width="35" style="4" customWidth="1"/>
    <col min="13835" max="13835" width="0" style="4" hidden="1" customWidth="1"/>
    <col min="13836" max="13836" width="1.875" style="4" customWidth="1"/>
    <col min="13837" max="13837" width="22.125" style="4"/>
    <col min="13838" max="13838" width="36.5" style="4" customWidth="1"/>
    <col min="13839" max="14082" width="22.125" style="4"/>
    <col min="14083" max="14087" width="0" style="4" hidden="1" customWidth="1"/>
    <col min="14088" max="14088" width="1.875" style="4" customWidth="1"/>
    <col min="14089" max="14089" width="22.125" style="4"/>
    <col min="14090" max="14090" width="35" style="4" customWidth="1"/>
    <col min="14091" max="14091" width="0" style="4" hidden="1" customWidth="1"/>
    <col min="14092" max="14092" width="1.875" style="4" customWidth="1"/>
    <col min="14093" max="14093" width="22.125" style="4"/>
    <col min="14094" max="14094" width="36.5" style="4" customWidth="1"/>
    <col min="14095" max="14338" width="22.125" style="4"/>
    <col min="14339" max="14343" width="0" style="4" hidden="1" customWidth="1"/>
    <col min="14344" max="14344" width="1.875" style="4" customWidth="1"/>
    <col min="14345" max="14345" width="22.125" style="4"/>
    <col min="14346" max="14346" width="35" style="4" customWidth="1"/>
    <col min="14347" max="14347" width="0" style="4" hidden="1" customWidth="1"/>
    <col min="14348" max="14348" width="1.875" style="4" customWidth="1"/>
    <col min="14349" max="14349" width="22.125" style="4"/>
    <col min="14350" max="14350" width="36.5" style="4" customWidth="1"/>
    <col min="14351" max="14594" width="22.125" style="4"/>
    <col min="14595" max="14599" width="0" style="4" hidden="1" customWidth="1"/>
    <col min="14600" max="14600" width="1.875" style="4" customWidth="1"/>
    <col min="14601" max="14601" width="22.125" style="4"/>
    <col min="14602" max="14602" width="35" style="4" customWidth="1"/>
    <col min="14603" max="14603" width="0" style="4" hidden="1" customWidth="1"/>
    <col min="14604" max="14604" width="1.875" style="4" customWidth="1"/>
    <col min="14605" max="14605" width="22.125" style="4"/>
    <col min="14606" max="14606" width="36.5" style="4" customWidth="1"/>
    <col min="14607" max="14850" width="22.125" style="4"/>
    <col min="14851" max="14855" width="0" style="4" hidden="1" customWidth="1"/>
    <col min="14856" max="14856" width="1.875" style="4" customWidth="1"/>
    <col min="14857" max="14857" width="22.125" style="4"/>
    <col min="14858" max="14858" width="35" style="4" customWidth="1"/>
    <col min="14859" max="14859" width="0" style="4" hidden="1" customWidth="1"/>
    <col min="14860" max="14860" width="1.875" style="4" customWidth="1"/>
    <col min="14861" max="14861" width="22.125" style="4"/>
    <col min="14862" max="14862" width="36.5" style="4" customWidth="1"/>
    <col min="14863" max="15106" width="22.125" style="4"/>
    <col min="15107" max="15111" width="0" style="4" hidden="1" customWidth="1"/>
    <col min="15112" max="15112" width="1.875" style="4" customWidth="1"/>
    <col min="15113" max="15113" width="22.125" style="4"/>
    <col min="15114" max="15114" width="35" style="4" customWidth="1"/>
    <col min="15115" max="15115" width="0" style="4" hidden="1" customWidth="1"/>
    <col min="15116" max="15116" width="1.875" style="4" customWidth="1"/>
    <col min="15117" max="15117" width="22.125" style="4"/>
    <col min="15118" max="15118" width="36.5" style="4" customWidth="1"/>
    <col min="15119" max="15362" width="22.125" style="4"/>
    <col min="15363" max="15367" width="0" style="4" hidden="1" customWidth="1"/>
    <col min="15368" max="15368" width="1.875" style="4" customWidth="1"/>
    <col min="15369" max="15369" width="22.125" style="4"/>
    <col min="15370" max="15370" width="35" style="4" customWidth="1"/>
    <col min="15371" max="15371" width="0" style="4" hidden="1" customWidth="1"/>
    <col min="15372" max="15372" width="1.875" style="4" customWidth="1"/>
    <col min="15373" max="15373" width="22.125" style="4"/>
    <col min="15374" max="15374" width="36.5" style="4" customWidth="1"/>
    <col min="15375" max="15618" width="22.125" style="4"/>
    <col min="15619" max="15623" width="0" style="4" hidden="1" customWidth="1"/>
    <col min="15624" max="15624" width="1.875" style="4" customWidth="1"/>
    <col min="15625" max="15625" width="22.125" style="4"/>
    <col min="15626" max="15626" width="35" style="4" customWidth="1"/>
    <col min="15627" max="15627" width="0" style="4" hidden="1" customWidth="1"/>
    <col min="15628" max="15628" width="1.875" style="4" customWidth="1"/>
    <col min="15629" max="15629" width="22.125" style="4"/>
    <col min="15630" max="15630" width="36.5" style="4" customWidth="1"/>
    <col min="15631" max="15874" width="22.125" style="4"/>
    <col min="15875" max="15879" width="0" style="4" hidden="1" customWidth="1"/>
    <col min="15880" max="15880" width="1.875" style="4" customWidth="1"/>
    <col min="15881" max="15881" width="22.125" style="4"/>
    <col min="15882" max="15882" width="35" style="4" customWidth="1"/>
    <col min="15883" max="15883" width="0" style="4" hidden="1" customWidth="1"/>
    <col min="15884" max="15884" width="1.875" style="4" customWidth="1"/>
    <col min="15885" max="15885" width="22.125" style="4"/>
    <col min="15886" max="15886" width="36.5" style="4" customWidth="1"/>
    <col min="15887" max="16130" width="22.125" style="4"/>
    <col min="16131" max="16135" width="0" style="4" hidden="1" customWidth="1"/>
    <col min="16136" max="16136" width="1.875" style="4" customWidth="1"/>
    <col min="16137" max="16137" width="22.125" style="4"/>
    <col min="16138" max="16138" width="35" style="4" customWidth="1"/>
    <col min="16139" max="16139" width="0" style="4" hidden="1" customWidth="1"/>
    <col min="16140" max="16140" width="1.875" style="4" customWidth="1"/>
    <col min="16141" max="16141" width="22.125" style="4"/>
    <col min="16142" max="16142" width="36.5" style="4" customWidth="1"/>
    <col min="16143" max="16384" width="22.125" style="4"/>
  </cols>
  <sheetData>
    <row r="1" spans="1:15" x14ac:dyDescent="0.2">
      <c r="A1" s="24"/>
      <c r="B1" s="24"/>
      <c r="C1" s="24"/>
      <c r="D1" s="24"/>
      <c r="E1" s="24"/>
      <c r="F1" s="24"/>
      <c r="G1" s="24"/>
      <c r="H1" s="24"/>
      <c r="I1" s="24"/>
      <c r="J1" s="24"/>
      <c r="K1" s="24"/>
      <c r="L1" s="24"/>
      <c r="M1" s="24"/>
      <c r="N1" s="24"/>
      <c r="O1" s="24"/>
    </row>
    <row r="2" spans="1:15" ht="18" customHeight="1" x14ac:dyDescent="0.2">
      <c r="F2" s="24"/>
      <c r="O2" s="24"/>
    </row>
    <row r="3" spans="1:15" ht="18" customHeight="1" x14ac:dyDescent="0.2">
      <c r="F3" s="24"/>
      <c r="O3" s="24"/>
    </row>
    <row r="4" spans="1:15" ht="32.25" thickBot="1" x14ac:dyDescent="0.25">
      <c r="A4" s="5" t="s">
        <v>5</v>
      </c>
      <c r="B4" s="6" t="s">
        <v>1</v>
      </c>
      <c r="C4" s="6" t="s">
        <v>4</v>
      </c>
      <c r="D4" s="6" t="s">
        <v>3</v>
      </c>
      <c r="E4" s="6" t="s">
        <v>6</v>
      </c>
      <c r="F4" s="26"/>
      <c r="G4" s="7"/>
      <c r="H4" s="22" t="s">
        <v>70</v>
      </c>
      <c r="I4" s="22" t="s">
        <v>72</v>
      </c>
      <c r="J4" s="5" t="s">
        <v>0</v>
      </c>
      <c r="L4" s="22" t="s">
        <v>52</v>
      </c>
      <c r="M4" s="22" t="s">
        <v>71</v>
      </c>
      <c r="O4" s="24"/>
    </row>
    <row r="5" spans="1:15" ht="15.75" x14ac:dyDescent="0.2">
      <c r="A5" s="8" t="s">
        <v>1</v>
      </c>
      <c r="B5" s="8" t="s">
        <v>7</v>
      </c>
      <c r="C5" s="8" t="s">
        <v>7</v>
      </c>
      <c r="D5" s="9" t="s">
        <v>8</v>
      </c>
      <c r="E5" s="8" t="s">
        <v>7</v>
      </c>
      <c r="F5" s="27"/>
      <c r="G5" s="10"/>
      <c r="H5" s="11" t="s">
        <v>1</v>
      </c>
      <c r="I5" s="8" t="s">
        <v>9</v>
      </c>
      <c r="J5" s="7" t="s">
        <v>10</v>
      </c>
      <c r="L5" s="11" t="s">
        <v>53</v>
      </c>
      <c r="M5" s="8" t="s">
        <v>56</v>
      </c>
      <c r="O5" s="24"/>
    </row>
    <row r="6" spans="1:15" ht="15.75" x14ac:dyDescent="0.2">
      <c r="A6" s="8" t="s">
        <v>4</v>
      </c>
      <c r="B6" s="8" t="s">
        <v>11</v>
      </c>
      <c r="C6" s="8" t="s">
        <v>11</v>
      </c>
      <c r="D6" s="9" t="s">
        <v>12</v>
      </c>
      <c r="E6" s="8" t="s">
        <v>11</v>
      </c>
      <c r="F6" s="27"/>
      <c r="G6" s="10"/>
      <c r="H6" s="11" t="s">
        <v>77</v>
      </c>
      <c r="I6" s="8" t="s">
        <v>78</v>
      </c>
      <c r="J6" s="7" t="s">
        <v>2</v>
      </c>
      <c r="L6" s="11" t="s">
        <v>54</v>
      </c>
      <c r="M6" s="8" t="s">
        <v>57</v>
      </c>
      <c r="O6" s="24"/>
    </row>
    <row r="7" spans="1:15" ht="15.75" x14ac:dyDescent="0.2">
      <c r="A7" s="8" t="s">
        <v>3</v>
      </c>
      <c r="B7" s="8" t="s">
        <v>13</v>
      </c>
      <c r="C7" s="8" t="s">
        <v>13</v>
      </c>
      <c r="D7" s="9" t="s">
        <v>14</v>
      </c>
      <c r="E7" s="8" t="s">
        <v>13</v>
      </c>
      <c r="F7" s="27"/>
      <c r="G7" s="10"/>
      <c r="H7" s="11" t="s">
        <v>3</v>
      </c>
      <c r="I7" s="8" t="s">
        <v>15</v>
      </c>
      <c r="J7" s="7"/>
      <c r="L7" s="11" t="s">
        <v>55</v>
      </c>
      <c r="M7" s="8" t="s">
        <v>58</v>
      </c>
      <c r="O7" s="24"/>
    </row>
    <row r="8" spans="1:15" ht="15.75" x14ac:dyDescent="0.25">
      <c r="A8" s="7" t="s">
        <v>6</v>
      </c>
      <c r="B8" s="8" t="s">
        <v>16</v>
      </c>
      <c r="C8" s="8" t="s">
        <v>16</v>
      </c>
      <c r="D8" s="9" t="s">
        <v>17</v>
      </c>
      <c r="E8" s="8" t="s">
        <v>16</v>
      </c>
      <c r="F8" s="27"/>
      <c r="G8" s="10"/>
      <c r="H8" s="13" t="s">
        <v>18</v>
      </c>
      <c r="I8" s="7" t="s">
        <v>19</v>
      </c>
      <c r="J8" s="7"/>
      <c r="L8" s="13"/>
      <c r="M8" s="7"/>
      <c r="O8" s="24"/>
    </row>
    <row r="9" spans="1:15" ht="15.95" customHeight="1" x14ac:dyDescent="0.2">
      <c r="A9" s="7"/>
      <c r="B9" s="8" t="s">
        <v>20</v>
      </c>
      <c r="C9" s="8" t="s">
        <v>20</v>
      </c>
      <c r="D9" s="9" t="s">
        <v>21</v>
      </c>
      <c r="E9" s="8" t="s">
        <v>20</v>
      </c>
      <c r="F9" s="27"/>
      <c r="G9" s="10"/>
      <c r="H9" s="14"/>
      <c r="I9" s="7"/>
      <c r="J9" s="7"/>
      <c r="O9" s="24"/>
    </row>
    <row r="10" spans="1:15" s="18" customFormat="1" ht="32.25" thickBot="1" x14ac:dyDescent="0.25">
      <c r="A10" s="12"/>
      <c r="B10" s="15" t="s">
        <v>22</v>
      </c>
      <c r="C10" s="15" t="s">
        <v>23</v>
      </c>
      <c r="D10" s="16" t="s">
        <v>24</v>
      </c>
      <c r="E10" s="15" t="s">
        <v>22</v>
      </c>
      <c r="F10" s="28"/>
      <c r="G10" s="17"/>
      <c r="H10" s="23" t="s">
        <v>75</v>
      </c>
      <c r="I10" s="23" t="s">
        <v>73</v>
      </c>
      <c r="J10" s="12"/>
      <c r="L10" s="23" t="s">
        <v>74</v>
      </c>
      <c r="M10" s="23" t="s">
        <v>73</v>
      </c>
      <c r="O10" s="25"/>
    </row>
    <row r="11" spans="1:15" ht="15.75" x14ac:dyDescent="0.25">
      <c r="A11" s="7"/>
      <c r="B11" s="8" t="s">
        <v>26</v>
      </c>
      <c r="C11" s="8" t="s">
        <v>27</v>
      </c>
      <c r="D11" s="9" t="s">
        <v>20</v>
      </c>
      <c r="E11" s="8" t="s">
        <v>23</v>
      </c>
      <c r="F11" s="27"/>
      <c r="G11" s="10"/>
      <c r="H11" s="19" t="s">
        <v>8</v>
      </c>
      <c r="I11" s="8" t="s">
        <v>28</v>
      </c>
      <c r="J11" s="7"/>
      <c r="L11" s="11" t="s">
        <v>7</v>
      </c>
      <c r="M11" s="8" t="s">
        <v>29</v>
      </c>
      <c r="O11" s="24"/>
    </row>
    <row r="12" spans="1:15" ht="15.75" x14ac:dyDescent="0.25">
      <c r="A12" s="7"/>
      <c r="B12" s="8" t="s">
        <v>30</v>
      </c>
      <c r="C12" s="8" t="s">
        <v>31</v>
      </c>
      <c r="D12" s="9" t="s">
        <v>32</v>
      </c>
      <c r="E12" s="8" t="s">
        <v>27</v>
      </c>
      <c r="F12" s="27"/>
      <c r="G12" s="10"/>
      <c r="H12" s="19" t="s">
        <v>12</v>
      </c>
      <c r="I12" s="8" t="s">
        <v>33</v>
      </c>
      <c r="J12" s="7"/>
      <c r="L12" s="11" t="s">
        <v>11</v>
      </c>
      <c r="M12" s="8" t="s">
        <v>34</v>
      </c>
      <c r="O12" s="24"/>
    </row>
    <row r="13" spans="1:15" ht="15.75" x14ac:dyDescent="0.25">
      <c r="A13" s="7"/>
      <c r="B13" s="8" t="s">
        <v>23</v>
      </c>
      <c r="C13" s="8" t="s">
        <v>35</v>
      </c>
      <c r="D13" s="9" t="s">
        <v>36</v>
      </c>
      <c r="E13" s="8" t="s">
        <v>31</v>
      </c>
      <c r="F13" s="27"/>
      <c r="G13" s="10"/>
      <c r="H13" s="19" t="s">
        <v>14</v>
      </c>
      <c r="I13" s="8" t="s">
        <v>37</v>
      </c>
      <c r="J13" s="7"/>
      <c r="L13" s="11" t="s">
        <v>13</v>
      </c>
      <c r="M13" s="8" t="s">
        <v>38</v>
      </c>
      <c r="O13" s="24"/>
    </row>
    <row r="14" spans="1:15" ht="15.75" x14ac:dyDescent="0.25">
      <c r="A14" s="7"/>
      <c r="B14" s="8" t="s">
        <v>31</v>
      </c>
      <c r="C14" s="8" t="s">
        <v>39</v>
      </c>
      <c r="D14" s="9" t="s">
        <v>40</v>
      </c>
      <c r="E14" s="8" t="s">
        <v>35</v>
      </c>
      <c r="F14" s="27"/>
      <c r="G14" s="10"/>
      <c r="H14" s="19" t="s">
        <v>17</v>
      </c>
      <c r="I14" s="8" t="s">
        <v>41</v>
      </c>
      <c r="J14" s="7"/>
      <c r="L14" s="11" t="s">
        <v>16</v>
      </c>
      <c r="M14" s="8" t="s">
        <v>42</v>
      </c>
      <c r="O14" s="24"/>
    </row>
    <row r="15" spans="1:15" ht="15.75" x14ac:dyDescent="0.25">
      <c r="A15" s="7"/>
      <c r="B15" s="8" t="s">
        <v>39</v>
      </c>
      <c r="D15" s="9" t="s">
        <v>43</v>
      </c>
      <c r="E15" s="8" t="s">
        <v>39</v>
      </c>
      <c r="F15" s="27"/>
      <c r="G15" s="10"/>
      <c r="H15" s="19" t="s">
        <v>44</v>
      </c>
      <c r="I15" s="8" t="s">
        <v>45</v>
      </c>
      <c r="J15" s="7"/>
      <c r="L15" s="11" t="s">
        <v>20</v>
      </c>
      <c r="M15" s="8" t="s">
        <v>47</v>
      </c>
      <c r="O15" s="24"/>
    </row>
    <row r="16" spans="1:15" ht="15.75" x14ac:dyDescent="0.25">
      <c r="A16" s="7"/>
      <c r="B16" s="7"/>
      <c r="D16" s="9" t="s">
        <v>46</v>
      </c>
      <c r="E16" s="10"/>
      <c r="F16" s="27"/>
      <c r="G16" s="10"/>
      <c r="H16" s="19" t="s">
        <v>21</v>
      </c>
      <c r="I16" s="8" t="s">
        <v>42</v>
      </c>
      <c r="J16" s="7"/>
      <c r="L16" s="11"/>
      <c r="M16" s="8"/>
      <c r="O16" s="24"/>
    </row>
    <row r="17" spans="1:15" ht="15.75" x14ac:dyDescent="0.25">
      <c r="A17" s="7"/>
      <c r="B17" s="7"/>
      <c r="C17" s="20"/>
      <c r="D17" s="10"/>
      <c r="E17" s="10"/>
      <c r="F17" s="27"/>
      <c r="G17" s="10"/>
      <c r="H17" s="19" t="s">
        <v>24</v>
      </c>
      <c r="I17" s="8" t="s">
        <v>48</v>
      </c>
      <c r="J17" s="7"/>
      <c r="O17" s="24"/>
    </row>
    <row r="18" spans="1:15" ht="15.75" x14ac:dyDescent="0.25">
      <c r="A18" s="7"/>
      <c r="B18" s="7"/>
      <c r="C18" s="20"/>
      <c r="D18" s="10"/>
      <c r="E18" s="10"/>
      <c r="F18" s="27"/>
      <c r="G18" s="10"/>
      <c r="H18" s="19" t="s">
        <v>20</v>
      </c>
      <c r="I18" s="8" t="s">
        <v>47</v>
      </c>
      <c r="J18" s="7"/>
      <c r="L18" s="11"/>
      <c r="M18" s="8"/>
      <c r="O18" s="24"/>
    </row>
    <row r="19" spans="1:15" ht="15.75" x14ac:dyDescent="0.25">
      <c r="A19" s="7"/>
      <c r="B19" s="7"/>
      <c r="C19" s="20"/>
      <c r="D19" s="10"/>
      <c r="E19" s="10"/>
      <c r="F19" s="27"/>
      <c r="G19" s="10"/>
      <c r="H19" s="19" t="s">
        <v>40</v>
      </c>
      <c r="I19" s="8" t="s">
        <v>49</v>
      </c>
      <c r="J19" s="7"/>
      <c r="L19" s="11"/>
      <c r="M19" s="8"/>
      <c r="O19" s="24"/>
    </row>
    <row r="20" spans="1:15" x14ac:dyDescent="0.2">
      <c r="A20" s="7"/>
      <c r="B20" s="7"/>
      <c r="C20" s="20"/>
      <c r="D20" s="7"/>
      <c r="E20" s="7"/>
      <c r="F20" s="26"/>
      <c r="G20" s="7"/>
      <c r="H20" s="7"/>
      <c r="I20" s="7"/>
      <c r="J20" s="7"/>
      <c r="O20" s="24"/>
    </row>
    <row r="21" spans="1:15" ht="32.25" thickBot="1" x14ac:dyDescent="0.25">
      <c r="A21" s="7"/>
      <c r="B21" s="7"/>
      <c r="C21" s="20"/>
      <c r="D21" s="7"/>
      <c r="E21" s="7"/>
      <c r="F21" s="26"/>
      <c r="G21" s="7"/>
      <c r="H21" s="23" t="s">
        <v>79</v>
      </c>
      <c r="I21" s="23" t="s">
        <v>25</v>
      </c>
      <c r="J21" s="8"/>
      <c r="K21" s="21"/>
      <c r="L21" s="23" t="s">
        <v>76</v>
      </c>
      <c r="M21" s="23" t="s">
        <v>25</v>
      </c>
      <c r="O21" s="24"/>
    </row>
    <row r="22" spans="1:15" ht="15.75" x14ac:dyDescent="0.2">
      <c r="A22" s="7"/>
      <c r="B22" s="7"/>
      <c r="C22" s="20"/>
      <c r="D22" s="7"/>
      <c r="E22" s="7"/>
      <c r="F22" s="26"/>
      <c r="G22" s="7"/>
      <c r="H22" s="11" t="s">
        <v>7</v>
      </c>
      <c r="I22" s="8" t="s">
        <v>29</v>
      </c>
      <c r="J22" s="7"/>
      <c r="L22" s="11" t="s">
        <v>7</v>
      </c>
      <c r="M22" s="8" t="s">
        <v>29</v>
      </c>
      <c r="O22" s="24"/>
    </row>
    <row r="23" spans="1:15" ht="15.75" x14ac:dyDescent="0.2">
      <c r="A23" s="7"/>
      <c r="B23" s="7"/>
      <c r="C23" s="20"/>
      <c r="D23" s="7"/>
      <c r="E23" s="7"/>
      <c r="F23" s="26"/>
      <c r="G23" s="7"/>
      <c r="H23" s="11" t="s">
        <v>11</v>
      </c>
      <c r="I23" s="8" t="s">
        <v>34</v>
      </c>
      <c r="J23" s="7"/>
      <c r="L23" s="11" t="s">
        <v>11</v>
      </c>
      <c r="M23" s="8" t="s">
        <v>34</v>
      </c>
      <c r="O23" s="24"/>
    </row>
    <row r="24" spans="1:15" ht="15.75" x14ac:dyDescent="0.2">
      <c r="A24" s="7"/>
      <c r="B24" s="7"/>
      <c r="C24" s="20"/>
      <c r="D24" s="7"/>
      <c r="E24" s="7"/>
      <c r="F24" s="26"/>
      <c r="G24" s="7"/>
      <c r="H24" s="11" t="s">
        <v>13</v>
      </c>
      <c r="I24" s="8" t="s">
        <v>38</v>
      </c>
      <c r="J24" s="7"/>
      <c r="L24" s="11" t="s">
        <v>13</v>
      </c>
      <c r="M24" s="8" t="s">
        <v>38</v>
      </c>
      <c r="O24" s="24"/>
    </row>
    <row r="25" spans="1:15" ht="15.75" x14ac:dyDescent="0.2">
      <c r="A25" s="7"/>
      <c r="B25" s="7"/>
      <c r="C25" s="20"/>
      <c r="D25" s="7"/>
      <c r="E25" s="7"/>
      <c r="F25" s="26"/>
      <c r="G25" s="7"/>
      <c r="H25" s="11" t="s">
        <v>16</v>
      </c>
      <c r="I25" s="8" t="s">
        <v>42</v>
      </c>
      <c r="J25" s="7"/>
      <c r="L25" s="11" t="s">
        <v>16</v>
      </c>
      <c r="M25" s="8" t="s">
        <v>42</v>
      </c>
      <c r="O25" s="24"/>
    </row>
    <row r="26" spans="1:15" ht="15.75" x14ac:dyDescent="0.2">
      <c r="A26" s="7"/>
      <c r="B26" s="7"/>
      <c r="C26" s="20"/>
      <c r="D26" s="7"/>
      <c r="E26" s="7"/>
      <c r="F26" s="26"/>
      <c r="G26" s="7"/>
      <c r="H26" s="11" t="s">
        <v>20</v>
      </c>
      <c r="I26" s="8" t="s">
        <v>47</v>
      </c>
      <c r="J26" s="7"/>
      <c r="L26" s="11" t="s">
        <v>20</v>
      </c>
      <c r="M26" s="8" t="s">
        <v>47</v>
      </c>
      <c r="O26" s="24"/>
    </row>
    <row r="27" spans="1:15" ht="15.75" x14ac:dyDescent="0.2">
      <c r="A27" s="7"/>
      <c r="B27" s="7"/>
      <c r="C27" s="20"/>
      <c r="D27" s="7"/>
      <c r="E27" s="7"/>
      <c r="F27" s="26"/>
      <c r="G27" s="7"/>
      <c r="H27" s="11" t="s">
        <v>27</v>
      </c>
      <c r="I27" s="8" t="s">
        <v>50</v>
      </c>
      <c r="J27" s="7"/>
      <c r="L27" s="11" t="s">
        <v>27</v>
      </c>
      <c r="M27" s="8" t="s">
        <v>50</v>
      </c>
      <c r="O27" s="24"/>
    </row>
    <row r="28" spans="1:15" ht="15.75" x14ac:dyDescent="0.2">
      <c r="A28" s="7"/>
      <c r="B28" s="7"/>
      <c r="C28" s="20"/>
      <c r="D28" s="7"/>
      <c r="E28" s="7"/>
      <c r="F28" s="26"/>
      <c r="G28" s="7"/>
      <c r="H28" s="11" t="s">
        <v>35</v>
      </c>
      <c r="I28" s="8" t="s">
        <v>51</v>
      </c>
      <c r="J28" s="7"/>
      <c r="L28" s="11" t="s">
        <v>35</v>
      </c>
      <c r="M28" s="8" t="s">
        <v>51</v>
      </c>
      <c r="O28" s="24"/>
    </row>
    <row r="29" spans="1:15" x14ac:dyDescent="0.2">
      <c r="A29" s="7"/>
      <c r="B29" s="7"/>
      <c r="C29" s="20"/>
      <c r="D29" s="7"/>
      <c r="E29" s="7"/>
      <c r="F29" s="26"/>
      <c r="G29" s="7"/>
      <c r="J29" s="7"/>
      <c r="O29" s="24"/>
    </row>
    <row r="30" spans="1:15" ht="15.75" x14ac:dyDescent="0.2">
      <c r="A30" s="7"/>
      <c r="B30" s="7"/>
      <c r="C30" s="20"/>
      <c r="D30" s="7"/>
      <c r="E30" s="7"/>
      <c r="F30" s="26"/>
      <c r="G30" s="7"/>
      <c r="J30" s="7"/>
      <c r="L30" s="11"/>
      <c r="M30" s="8"/>
      <c r="O30" s="24"/>
    </row>
    <row r="31" spans="1:15" x14ac:dyDescent="0.2">
      <c r="A31" s="26"/>
      <c r="B31" s="26"/>
      <c r="C31" s="29"/>
      <c r="D31" s="26"/>
      <c r="E31" s="26"/>
      <c r="F31" s="26"/>
      <c r="G31" s="26"/>
      <c r="H31" s="30"/>
      <c r="I31" s="31"/>
      <c r="J31" s="26"/>
      <c r="K31" s="24"/>
      <c r="L31" s="24"/>
      <c r="M31" s="24"/>
      <c r="N31" s="24"/>
      <c r="O31" s="24"/>
    </row>
    <row r="32" spans="1:15" x14ac:dyDescent="0.2">
      <c r="A32" s="7"/>
      <c r="B32" s="7"/>
      <c r="C32" s="20"/>
      <c r="D32" s="7"/>
      <c r="E32" s="7"/>
      <c r="F32" s="7"/>
      <c r="G32" s="7"/>
      <c r="J32" s="7"/>
    </row>
    <row r="33" spans="1:10" x14ac:dyDescent="0.2">
      <c r="A33" s="7"/>
      <c r="B33" s="7"/>
      <c r="C33" s="20"/>
      <c r="D33" s="7"/>
      <c r="E33" s="7"/>
      <c r="F33" s="7"/>
      <c r="G33" s="7"/>
      <c r="J33" s="7"/>
    </row>
    <row r="34" spans="1:10" x14ac:dyDescent="0.2">
      <c r="A34" s="7"/>
      <c r="B34" s="7"/>
      <c r="C34" s="20"/>
      <c r="D34" s="7"/>
      <c r="E34" s="7"/>
      <c r="F34" s="7"/>
      <c r="G34" s="7"/>
      <c r="J34" s="7"/>
    </row>
    <row r="35" spans="1:10" x14ac:dyDescent="0.2">
      <c r="A35" s="7"/>
      <c r="B35" s="7"/>
      <c r="C35" s="20"/>
      <c r="D35" s="7"/>
      <c r="E35" s="7"/>
      <c r="F35" s="7"/>
      <c r="G35" s="7"/>
      <c r="J35" s="7"/>
    </row>
    <row r="36" spans="1:10" x14ac:dyDescent="0.2">
      <c r="A36" s="7"/>
      <c r="B36" s="7"/>
      <c r="C36" s="20"/>
      <c r="D36" s="7"/>
      <c r="E36" s="7"/>
      <c r="F36" s="7"/>
      <c r="G36" s="7"/>
      <c r="J36" s="7"/>
    </row>
    <row r="37" spans="1:10" x14ac:dyDescent="0.2">
      <c r="A37" s="7"/>
      <c r="B37" s="7"/>
      <c r="C37" s="20"/>
      <c r="D37" s="7"/>
      <c r="E37" s="7"/>
      <c r="F37" s="7"/>
      <c r="G37" s="7"/>
      <c r="J37" s="7"/>
    </row>
    <row r="38" spans="1:10" x14ac:dyDescent="0.2">
      <c r="A38" s="7"/>
      <c r="B38" s="7"/>
      <c r="C38" s="20"/>
      <c r="D38" s="7"/>
      <c r="E38" s="7"/>
      <c r="F38" s="7"/>
      <c r="G38" s="7"/>
      <c r="J38" s="7"/>
    </row>
    <row r="39" spans="1:10" x14ac:dyDescent="0.2">
      <c r="A39" s="7"/>
      <c r="B39" s="7"/>
      <c r="C39" s="20"/>
      <c r="D39" s="7"/>
      <c r="E39" s="7"/>
      <c r="F39" s="7"/>
      <c r="G39" s="7"/>
      <c r="J39" s="7"/>
    </row>
    <row r="40" spans="1:10" x14ac:dyDescent="0.2">
      <c r="A40" s="7"/>
      <c r="B40" s="7"/>
      <c r="C40" s="20"/>
      <c r="D40" s="7"/>
      <c r="E40" s="7"/>
      <c r="F40" s="7"/>
      <c r="G40" s="7"/>
      <c r="J40" s="7"/>
    </row>
    <row r="41" spans="1:10" x14ac:dyDescent="0.2">
      <c r="A41" s="7"/>
      <c r="B41" s="7"/>
      <c r="C41" s="20"/>
      <c r="D41" s="7"/>
      <c r="E41" s="7"/>
      <c r="F41" s="7"/>
      <c r="G41" s="7"/>
      <c r="J41" s="7"/>
    </row>
    <row r="42" spans="1:10" x14ac:dyDescent="0.2">
      <c r="A42" s="7"/>
      <c r="B42" s="7"/>
      <c r="C42" s="20"/>
      <c r="D42" s="7"/>
      <c r="E42" s="7"/>
      <c r="F42" s="7"/>
      <c r="G42" s="7"/>
      <c r="J42" s="7"/>
    </row>
    <row r="43" spans="1:10" x14ac:dyDescent="0.2">
      <c r="A43" s="7"/>
      <c r="B43" s="7"/>
      <c r="C43" s="20"/>
      <c r="D43" s="7"/>
      <c r="E43" s="7"/>
      <c r="F43" s="7"/>
      <c r="G43" s="7"/>
      <c r="J43" s="7"/>
    </row>
    <row r="44" spans="1:10" x14ac:dyDescent="0.2">
      <c r="A44" s="7"/>
      <c r="B44" s="7"/>
      <c r="C44" s="20"/>
      <c r="D44" s="7"/>
      <c r="E44" s="7"/>
      <c r="F44" s="7"/>
      <c r="G44" s="7"/>
      <c r="H44" s="8"/>
      <c r="I44" s="8"/>
      <c r="J44" s="7"/>
    </row>
    <row r="45" spans="1:10" x14ac:dyDescent="0.2">
      <c r="A45" s="7"/>
      <c r="B45" s="7"/>
      <c r="C45" s="7"/>
      <c r="D45" s="7"/>
      <c r="E45" s="7"/>
      <c r="F45" s="7"/>
      <c r="G45" s="7"/>
      <c r="J45" s="7"/>
    </row>
    <row r="46" spans="1:10" x14ac:dyDescent="0.2">
      <c r="A46" s="7"/>
      <c r="B46" s="7"/>
      <c r="C46" s="7"/>
      <c r="D46" s="7"/>
      <c r="E46" s="7"/>
      <c r="F46" s="7"/>
      <c r="G46" s="7"/>
      <c r="J46" s="7"/>
    </row>
    <row r="47" spans="1:10" x14ac:dyDescent="0.2">
      <c r="A47" s="7"/>
      <c r="B47" s="7"/>
      <c r="C47" s="7"/>
      <c r="D47" s="7"/>
      <c r="E47" s="7"/>
      <c r="F47" s="7"/>
      <c r="G47" s="7"/>
      <c r="J47" s="7"/>
    </row>
    <row r="48" spans="1:10" x14ac:dyDescent="0.2">
      <c r="A48" s="7"/>
      <c r="B48" s="7"/>
      <c r="C48" s="7"/>
      <c r="D48" s="7"/>
      <c r="E48" s="7"/>
      <c r="F48" s="7"/>
      <c r="G48" s="7"/>
      <c r="J48" s="7"/>
    </row>
    <row r="49" spans="1:10" x14ac:dyDescent="0.2">
      <c r="A49" s="7"/>
      <c r="B49" s="7"/>
      <c r="C49" s="7"/>
      <c r="D49" s="7"/>
      <c r="E49" s="7"/>
      <c r="F49" s="7"/>
      <c r="G49" s="7"/>
      <c r="J49" s="7"/>
    </row>
    <row r="50" spans="1:10" x14ac:dyDescent="0.2">
      <c r="A50" s="7"/>
      <c r="B50" s="7"/>
      <c r="C50" s="7"/>
      <c r="D50" s="7"/>
      <c r="E50" s="7"/>
      <c r="F50" s="7"/>
      <c r="G50" s="7"/>
      <c r="J50" s="7"/>
    </row>
    <row r="51" spans="1:10" x14ac:dyDescent="0.2">
      <c r="A51" s="7"/>
      <c r="B51" s="7"/>
      <c r="C51" s="7"/>
      <c r="D51" s="7"/>
      <c r="E51" s="7"/>
      <c r="F51" s="7"/>
      <c r="G51" s="7"/>
      <c r="J51" s="7"/>
    </row>
    <row r="52" spans="1:10" x14ac:dyDescent="0.2">
      <c r="A52" s="7"/>
      <c r="B52" s="7"/>
      <c r="C52" s="7"/>
      <c r="D52" s="7"/>
      <c r="E52" s="7"/>
      <c r="F52" s="7"/>
      <c r="G52" s="7"/>
      <c r="J52" s="7"/>
    </row>
    <row r="53" spans="1:10" x14ac:dyDescent="0.2">
      <c r="A53" s="7"/>
      <c r="B53" s="7"/>
      <c r="C53" s="7"/>
      <c r="D53" s="7"/>
      <c r="E53" s="7"/>
      <c r="F53" s="7"/>
      <c r="G53" s="7"/>
      <c r="J53" s="7"/>
    </row>
    <row r="54" spans="1:10" x14ac:dyDescent="0.2">
      <c r="A54" s="7"/>
      <c r="B54" s="7"/>
      <c r="C54" s="7"/>
      <c r="D54" s="7"/>
      <c r="E54" s="7"/>
      <c r="F54" s="7"/>
      <c r="G54" s="7"/>
      <c r="J54" s="7"/>
    </row>
    <row r="55" spans="1:10" x14ac:dyDescent="0.2">
      <c r="A55" s="7"/>
      <c r="B55" s="7"/>
      <c r="C55" s="7"/>
      <c r="D55" s="7"/>
      <c r="E55" s="7"/>
      <c r="F55" s="7"/>
      <c r="G55" s="7"/>
      <c r="J55" s="7"/>
    </row>
    <row r="56" spans="1:10" x14ac:dyDescent="0.2">
      <c r="A56" s="7"/>
      <c r="B56" s="7"/>
      <c r="C56" s="7"/>
      <c r="D56" s="7"/>
      <c r="E56" s="7"/>
      <c r="F56" s="7"/>
      <c r="G56" s="7"/>
      <c r="J56" s="7"/>
    </row>
    <row r="57" spans="1:10" x14ac:dyDescent="0.2">
      <c r="A57" s="7"/>
      <c r="B57" s="7"/>
      <c r="C57" s="7"/>
      <c r="D57" s="7"/>
      <c r="E57" s="7"/>
      <c r="F57" s="7"/>
      <c r="G57" s="7"/>
      <c r="J57" s="7"/>
    </row>
  </sheetData>
  <pageMargins left="0.75" right="0.75" top="0.5" bottom="1" header="0.5" footer="0.5"/>
  <pageSetup scale="67" orientation="portrait" horizontalDpi="4294967292" verticalDpi="4294967292" r:id="rId1"/>
  <headerFooter alignWithMargins="0"/>
  <rowBreaks count="1" manualBreakCount="1">
    <brk id="51" min="7"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Consultancy</vt:lpstr>
      <vt:lpstr>Non Consultancy</vt:lpstr>
      <vt:lpstr>Goods</vt:lpstr>
      <vt:lpstr>Works</vt:lpstr>
      <vt:lpstr>OVER ALL SUMMARY</vt:lpstr>
      <vt:lpstr>Sourcing Methods Mapping</vt:lpstr>
      <vt:lpstr>Category</vt:lpstr>
      <vt:lpstr>CS</vt:lpstr>
      <vt:lpstr>CW</vt:lpstr>
      <vt:lpstr>GO</vt:lpstr>
      <vt:lpstr>NC</vt:lpstr>
      <vt:lpstr>PrcCatgCode</vt:lpstr>
      <vt:lpstr>Consultancy!Print_Area</vt:lpstr>
      <vt:lpstr>Goods!Print_Area</vt:lpstr>
      <vt:lpstr>'Non Consultancy'!Print_Area</vt:lpstr>
      <vt:lpstr>'Sourcing Methods Mapping'!Print_Area</vt:lpstr>
      <vt:lpstr>Works!Print_Area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Jaime Gracia</dc:creator>
  <cp:lastModifiedBy>Hawi Negese Bayisa</cp:lastModifiedBy>
  <cp:lastPrinted>2018-11-28T14:45:58Z</cp:lastPrinted>
  <dcterms:created xsi:type="dcterms:W3CDTF">2015-10-23T18:47:02Z</dcterms:created>
  <dcterms:modified xsi:type="dcterms:W3CDTF">2022-07-25T13:17:52Z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ffisync_UpdateToken">
    <vt:lpwstr>1</vt:lpwstr>
  </property>
  <property fmtid="{D5CDD505-2E9C-101B-9397-08002B2CF9AE}" pid="3" name="Offisync_ServerID">
    <vt:lpwstr>d939fab4-716e-42cc-bfec-ffb0ab88b99b</vt:lpwstr>
  </property>
  <property fmtid="{D5CDD505-2E9C-101B-9397-08002B2CF9AE}" pid="4" name="Jive_LatestUserAccountName">
    <vt:lpwstr>wb374966</vt:lpwstr>
  </property>
  <property fmtid="{D5CDD505-2E9C-101B-9397-08002B2CF9AE}" pid="5" name="Offisync_ProviderInitializationData">
    <vt:lpwstr>https://spark.worldbank.org</vt:lpwstr>
  </property>
  <property fmtid="{D5CDD505-2E9C-101B-9397-08002B2CF9AE}" pid="6" name="Jive_VersionGuid">
    <vt:lpwstr>2a2b2c27-1864-464d-82a7-9be5b039141c</vt:lpwstr>
  </property>
  <property fmtid="{D5CDD505-2E9C-101B-9397-08002B2CF9AE}" pid="7" name="Offisync_UniqueId">
    <vt:lpwstr>156301</vt:lpwstr>
  </property>
</Properties>
</file>